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Rating Scale" sheetId="2" state="visible" r:id="rId4"/>
    <sheet name="Clauses" sheetId="3" state="visible" r:id="rId5"/>
    <sheet name="Annex A" sheetId="4" state="visible" r:id="rId6"/>
    <sheet name="SoA" sheetId="5" state="visible" r:id="rId7"/>
    <sheet name="Summary"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<sst xmlns="http://schemas.openxmlformats.org/spreadsheetml/2006/main" count="474" uniqueCount="257">
  <si>
    <t xml:space="preserve">ISO/IEC 27001:2022 Gap Assessment Workbook</t>
  </si>
  <si>
    <t xml:space="preserve">Clause 4–10 coverage, Statement of Applicability structure, gap rating scale and evidence log</t>
  </si>
  <si>
    <t xml:space="preserve">What this is</t>
  </si>
  <si>
    <t xml:space="preserve">A working structure for assessing an ISMS against ISO/IEC 27001:2022 — the management system clauses, the Statement of Applicability, and a rating scale that produces a plan rather than an undifferentiated list.</t>
  </si>
  <si>
    <t xml:space="preserve">Why the Annex A control titles are not printed here</t>
  </si>
  <si>
    <t xml:space="preserve">ISO/IEC 27001:2022 is a copyrighted standard. Reproducing its 93 Annex A control titles in a free downloadable template would be a redistribution of licensed content, and we are not going to do that — however common it is elsewhere.</t>
  </si>
  <si>
    <t xml:space="preserve">The Annex A tab is therefore pre-structured with the correct four themes and the correct control count in each, with the reference numbers laid out. Populate the titles from your own licensed copy of the standard. That takes about twenty minutes and keeps everyone on the right side of the licence.</t>
  </si>
  <si>
    <t xml:space="preserve">If you do not yet hold a copy of the standard, buy one before starting an ISMS programme. An organisation implementing a standard it has not read is a recurring and expensive pattern.</t>
  </si>
  <si>
    <t xml:space="preserve">How to use it</t>
  </si>
  <si>
    <t xml:space="preserve">1.  Start with the Clauses tab, not Annex A. Certification audits fail on clauses 4 to 10 far more often than on controls.</t>
  </si>
  <si>
    <t xml:space="preserve">2.  Fill only the shaded columns: Rating, Evidence Reference, Gap Description, Action, Owner, Target Date.</t>
  </si>
  <si>
    <t xml:space="preserve">3.  Use the rating scale on the Rating Scale tab consistently. A rating without a defined meaning is a number, not an assessment.</t>
  </si>
  <si>
    <t xml:space="preserve">4.  Populate the Annex A tab with control titles from your licensed standard, then assess each and record the applicability decision.</t>
  </si>
  <si>
    <t xml:space="preserve">5.  The SoA tab is the document a certification auditor reads first. Every control needs a justification for inclusion or exclusion that stands on its own.</t>
  </si>
  <si>
    <t xml:space="preserve">6.  The Summary tab scores itself. Do not type into it.</t>
  </si>
  <si>
    <t xml:space="preserve">The test that matters</t>
  </si>
  <si>
    <t xml:space="preserve">For anything you rate 3 or above, ask whether you could produce a dated artefact today. Higher ratings require evidence that the control operates consistently and has been reviewed — not that a policy mandates it and a tool is deployed.</t>
  </si>
  <si>
    <t xml:space="preserve">Important — read before relying on this</t>
  </si>
  <si>
    <t xml:space="preserve">This workbook is a preparation aid, not a certification assessment and not legal advice. It is not issued, endorsed or reviewed by ISO, by any accredited certification body, or by any national standards organisation.</t>
  </si>
  <si>
    <t xml:space="preserve">Certification can only be issued by an accredited certification body. Nobody else can certify you, whatever they imply. ISO 27001 also requires an internal audit that is objective and impartial — which the consultant who built your ISMS cannot provide for their own work.</t>
  </si>
  <si>
    <t xml:space="preserve">Always work from the current published text of the standard. This workbook reflects the 2022 revision.</t>
  </si>
  <si>
    <t xml:space="preserve">Prepared by CyberAudit  ·  cyberaudit.com.pk  ·  info@cyberaudit.com.pk</t>
  </si>
  <si>
    <t xml:space="preserve">Independent IT audit and assurance. We assess and audit; we do not implement what we audit.</t>
  </si>
  <si>
    <t xml:space="preserve">Gap rating scale</t>
  </si>
  <si>
    <t xml:space="preserve">Apply consistently. A rating means nothing unless everyone assessing uses the same definition.</t>
  </si>
  <si>
    <t xml:space="preserve">Rating</t>
  </si>
  <si>
    <t xml:space="preserve">Label</t>
  </si>
  <si>
    <t xml:space="preserve">What it means — and what evidence it requires</t>
  </si>
  <si>
    <t xml:space="preserve">Not present</t>
  </si>
  <si>
    <t xml:space="preserve">No policy, no process, nothing in place. Nobody would claim otherwise.</t>
  </si>
  <si>
    <t xml:space="preserve">Defined</t>
  </si>
  <si>
    <t xml:space="preserve">A document exists, is current, and has been approved by someone with the authority to approve it. Nothing more.</t>
  </si>
  <si>
    <t xml:space="preserve">Implemented</t>
  </si>
  <si>
    <t xml:space="preserve">The control operates across the full scope — not a subset — and there is evidence from more than one point in time.</t>
  </si>
  <si>
    <t xml:space="preserve">Measured</t>
  </si>
  <si>
    <t xml:space="preserve">A metric exists, someone receives it, and there is a threshold that triggers action when breached.</t>
  </si>
  <si>
    <t xml:space="preserve">Reviewed</t>
  </si>
  <si>
    <t xml:space="preserve">The process has been assessed, findings were raised, and something changed as a result. Evidence of the change is the proof.</t>
  </si>
  <si>
    <t xml:space="preserve">N/A</t>
  </si>
  <si>
    <t xml:space="preserve">Not applicable</t>
  </si>
  <si>
    <t xml:space="preserve">Excluded from scope with a documented justification recorded in the Statement of Applicability.</t>
  </si>
  <si>
    <t xml:space="preserve">The common over-score</t>
  </si>
  <si>
    <t xml:space="preserve">Rating 3 or 4 on the strength of 1 and 2 — a policy exists and a tool is deployed, therefore the control is mature. It is not. Measurement and review are separate, evidenced things.</t>
  </si>
  <si>
    <t xml:space="preserve">Clause</t>
  </si>
  <si>
    <t xml:space="preserve">Area</t>
  </si>
  <si>
    <t xml:space="preserve">Requirement — the question to ask</t>
  </si>
  <si>
    <t xml:space="preserve">Evidence Reference</t>
  </si>
  <si>
    <t xml:space="preserve">Gap Description</t>
  </si>
  <si>
    <t xml:space="preserve">Action</t>
  </si>
  <si>
    <t xml:space="preserve">Owner</t>
  </si>
  <si>
    <t xml:space="preserve">Target Date</t>
  </si>
  <si>
    <t xml:space="preserve">4.1</t>
  </si>
  <si>
    <t xml:space="preserve">Context of the organisation</t>
  </si>
  <si>
    <t xml:space="preserve">Are the internal and external issues relevant to the ISMS identified and documented?</t>
  </si>
  <si>
    <t xml:space="preserve">4.2</t>
  </si>
  <si>
    <t xml:space="preserve">Are interested parties and their requirements identified, including regulatory and contractual?</t>
  </si>
  <si>
    <t xml:space="preserve">4.3</t>
  </si>
  <si>
    <t xml:space="preserve">Is the ISMS scope documented, and does it state what is excluded and why?</t>
  </si>
  <si>
    <t xml:space="preserve">4.4</t>
  </si>
  <si>
    <t xml:space="preserve">Is the ISMS established, implemented, maintained and continually improved?</t>
  </si>
  <si>
    <t xml:space="preserve">5.1</t>
  </si>
  <si>
    <t xml:space="preserve">Leadership</t>
  </si>
  <si>
    <t xml:space="preserve">Is there demonstrable top management commitment — resourcing decisions, not just a signed policy?</t>
  </si>
  <si>
    <t xml:space="preserve">5.2</t>
  </si>
  <si>
    <t xml:space="preserve">Is there an approved information security policy that is communicated and available?</t>
  </si>
  <si>
    <t xml:space="preserve">5.3</t>
  </si>
  <si>
    <t xml:space="preserve">Are roles, responsibilities and authorities assigned and communicated?</t>
  </si>
  <si>
    <t xml:space="preserve">6.1</t>
  </si>
  <si>
    <t xml:space="preserve">Planning</t>
  </si>
  <si>
    <t xml:space="preserve">Are risks and opportunities to the ISMS identified and addressed?</t>
  </si>
  <si>
    <t xml:space="preserve">6.2</t>
  </si>
  <si>
    <t xml:space="preserve">Is there a defined and repeatable information security risk assessment process?</t>
  </si>
  <si>
    <t xml:space="preserve">6.3</t>
  </si>
  <si>
    <t xml:space="preserve">Is there a risk treatment process producing decisions that trace to controls?</t>
  </si>
  <si>
    <t xml:space="preserve">6.4</t>
  </si>
  <si>
    <t xml:space="preserve">Is the Statement of Applicability complete, with justification for every inclusion and exclusion?</t>
  </si>
  <si>
    <t xml:space="preserve">6.5</t>
  </si>
  <si>
    <t xml:space="preserve">Are information security objectives set, measurable, and planned for?</t>
  </si>
  <si>
    <t xml:space="preserve">6.6</t>
  </si>
  <si>
    <t xml:space="preserve">Are changes to the ISMS planned rather than ad hoc?</t>
  </si>
  <si>
    <t xml:space="preserve">7.1</t>
  </si>
  <si>
    <t xml:space="preserve">Support</t>
  </si>
  <si>
    <t xml:space="preserve">Are the resources needed for the ISMS determined and provided?</t>
  </si>
  <si>
    <t xml:space="preserve">7.2</t>
  </si>
  <si>
    <t xml:space="preserve">Is competence determined, and is evidence of competence retained?</t>
  </si>
  <si>
    <t xml:space="preserve">7.3</t>
  </si>
  <si>
    <t xml:space="preserve">Are people aware of the policy, their contribution, and the implications of not conforming?</t>
  </si>
  <si>
    <t xml:space="preserve">7.4</t>
  </si>
  <si>
    <t xml:space="preserve">Is internal and external communication relevant to the ISMS determined?</t>
  </si>
  <si>
    <t xml:space="preserve">7.5</t>
  </si>
  <si>
    <t xml:space="preserve">Is documented information controlled — versioned, approved, available and protected?</t>
  </si>
  <si>
    <t xml:space="preserve">8.1</t>
  </si>
  <si>
    <t xml:space="preserve">Operation</t>
  </si>
  <si>
    <t xml:space="preserve">Are the processes needed to meet requirements planned, implemented and controlled?</t>
  </si>
  <si>
    <t xml:space="preserve">8.2</t>
  </si>
  <si>
    <t xml:space="preserve">Is the risk assessment performed at planned intervals and when significant change occurs?</t>
  </si>
  <si>
    <t xml:space="preserve">8.3</t>
  </si>
  <si>
    <t xml:space="preserve">Is the risk treatment plan implemented, with results retained?</t>
  </si>
  <si>
    <t xml:space="preserve">8.4</t>
  </si>
  <si>
    <t xml:space="preserve">Are outsourced processes determined and controlled?</t>
  </si>
  <si>
    <t xml:space="preserve">9.1</t>
  </si>
  <si>
    <t xml:space="preserve">Performance evaluation</t>
  </si>
  <si>
    <t xml:space="preserve">Is what needs monitoring and measuring determined, with methods and intervals defined?</t>
  </si>
  <si>
    <t xml:space="preserve">9.2</t>
  </si>
  <si>
    <t xml:space="preserve">Has an internal audit programme been established and actually run, with evidence?</t>
  </si>
  <si>
    <t xml:space="preserve">9.3</t>
  </si>
  <si>
    <t xml:space="preserve">Is the internal audit objective and impartial — not performed by whoever built the ISMS?</t>
  </si>
  <si>
    <t xml:space="preserve">9.4</t>
  </si>
  <si>
    <t xml:space="preserve">Has management review been conducted, covering every required input?</t>
  </si>
  <si>
    <t xml:space="preserve">9.5</t>
  </si>
  <si>
    <t xml:space="preserve">Are results of monitoring, audit and review retained as documented information?</t>
  </si>
  <si>
    <t xml:space="preserve">10.1</t>
  </si>
  <si>
    <t xml:space="preserve">Improvement</t>
  </si>
  <si>
    <t xml:space="preserve">Are nonconformities reacted to, with cause determined and corrective action taken?</t>
  </si>
  <si>
    <t xml:space="preserve">10.2</t>
  </si>
  <si>
    <t xml:space="preserve">Is the effectiveness of corrective action reviewed?</t>
  </si>
  <si>
    <t xml:space="preserve">10.3</t>
  </si>
  <si>
    <t xml:space="preserve">Is there evidence of continual improvement of the ISMS?</t>
  </si>
  <si>
    <t xml:space="preserve">EXAMPLE</t>
  </si>
  <si>
    <t xml:space="preserve">SoA v0.3, 14-May-26</t>
  </si>
  <si>
    <t xml:space="preserve">SoA lists all 93 controls but 31 exclusions carry no justification.</t>
  </si>
  <si>
    <t xml:space="preserve">Draft justifications; review with risk owners.</t>
  </si>
  <si>
    <t xml:space="preserve">ISMS Manager</t>
  </si>
  <si>
    <t xml:space="preserve">31-Aug-2026</t>
  </si>
  <si>
    <t xml:space="preserve">Shaded columns are yours. Do not edit columns A to C — the Summary tab references them.</t>
  </si>
  <si>
    <t xml:space="preserve">Ref</t>
  </si>
  <si>
    <t xml:space="preserve">Theme</t>
  </si>
  <si>
    <t xml:space="preserve">Control title — populate from your licensed copy of the standard</t>
  </si>
  <si>
    <t xml:space="preserve">Applicable?</t>
  </si>
  <si>
    <t xml:space="preserve">A.5.1</t>
  </si>
  <si>
    <t xml:space="preserve">Organisational controls</t>
  </si>
  <si>
    <t xml:space="preserve">A.5.2</t>
  </si>
  <si>
    <t xml:space="preserve">A.5.3</t>
  </si>
  <si>
    <t xml:space="preserve">A.5.4</t>
  </si>
  <si>
    <t xml:space="preserve">A.5.5</t>
  </si>
  <si>
    <t xml:space="preserve">A.5.6</t>
  </si>
  <si>
    <t xml:space="preserve">A.5.7</t>
  </si>
  <si>
    <t xml:space="preserve">A.5.8</t>
  </si>
  <si>
    <t xml:space="preserve">A.5.9</t>
  </si>
  <si>
    <t xml:space="preserve">A.5.10</t>
  </si>
  <si>
    <t xml:space="preserve">A.5.11</t>
  </si>
  <si>
    <t xml:space="preserve">A.5.12</t>
  </si>
  <si>
    <t xml:space="preserve">A.5.13</t>
  </si>
  <si>
    <t xml:space="preserve">A.5.14</t>
  </si>
  <si>
    <t xml:space="preserve">A.5.15</t>
  </si>
  <si>
    <t xml:space="preserve">A.5.16</t>
  </si>
  <si>
    <t xml:space="preserve">A.5.17</t>
  </si>
  <si>
    <t xml:space="preserve">A.5.18</t>
  </si>
  <si>
    <t xml:space="preserve">A.5.19</t>
  </si>
  <si>
    <t xml:space="preserve">A.5.20</t>
  </si>
  <si>
    <t xml:space="preserve">A.5.21</t>
  </si>
  <si>
    <t xml:space="preserve">A.5.22</t>
  </si>
  <si>
    <t xml:space="preserve">A.5.23</t>
  </si>
  <si>
    <t xml:space="preserve">A.5.24</t>
  </si>
  <si>
    <t xml:space="preserve">A.5.25</t>
  </si>
  <si>
    <t xml:space="preserve">A.5.26</t>
  </si>
  <si>
    <t xml:space="preserve">A.5.27</t>
  </si>
  <si>
    <t xml:space="preserve">A.5.28</t>
  </si>
  <si>
    <t xml:space="preserve">A.5.29</t>
  </si>
  <si>
    <t xml:space="preserve">A.5.30</t>
  </si>
  <si>
    <t xml:space="preserve">A.5.31</t>
  </si>
  <si>
    <t xml:space="preserve">A.5.32</t>
  </si>
  <si>
    <t xml:space="preserve">A.5.33</t>
  </si>
  <si>
    <t xml:space="preserve">A.5.34</t>
  </si>
  <si>
    <t xml:space="preserve">A.5.35</t>
  </si>
  <si>
    <t xml:space="preserve">A.5.36</t>
  </si>
  <si>
    <t xml:space="preserve">A.5.37</t>
  </si>
  <si>
    <t xml:space="preserve">A.6.1</t>
  </si>
  <si>
    <t xml:space="preserve">People controls</t>
  </si>
  <si>
    <t xml:space="preserve">A.6.2</t>
  </si>
  <si>
    <t xml:space="preserve">A.6.3</t>
  </si>
  <si>
    <t xml:space="preserve">A.6.4</t>
  </si>
  <si>
    <t xml:space="preserve">A.6.5</t>
  </si>
  <si>
    <t xml:space="preserve">A.6.6</t>
  </si>
  <si>
    <t xml:space="preserve">A.6.7</t>
  </si>
  <si>
    <t xml:space="preserve">A.6.8</t>
  </si>
  <si>
    <t xml:space="preserve">A.7.1</t>
  </si>
  <si>
    <t xml:space="preserve">Physical controls</t>
  </si>
  <si>
    <t xml:space="preserve">A.7.2</t>
  </si>
  <si>
    <t xml:space="preserve">A.7.3</t>
  </si>
  <si>
    <t xml:space="preserve">A.7.4</t>
  </si>
  <si>
    <t xml:space="preserve">A.7.5</t>
  </si>
  <si>
    <t xml:space="preserve">A.7.6</t>
  </si>
  <si>
    <t xml:space="preserve">A.7.7</t>
  </si>
  <si>
    <t xml:space="preserve">A.7.8</t>
  </si>
  <si>
    <t xml:space="preserve">A.7.9</t>
  </si>
  <si>
    <t xml:space="preserve">A.7.10</t>
  </si>
  <si>
    <t xml:space="preserve">A.7.11</t>
  </si>
  <si>
    <t xml:space="preserve">A.7.12</t>
  </si>
  <si>
    <t xml:space="preserve">A.7.13</t>
  </si>
  <si>
    <t xml:space="preserve">A.7.14</t>
  </si>
  <si>
    <t xml:space="preserve">A.8.1</t>
  </si>
  <si>
    <t xml:space="preserve">Technological controls</t>
  </si>
  <si>
    <t xml:space="preserve">A.8.2</t>
  </si>
  <si>
    <t xml:space="preserve">A.8.3</t>
  </si>
  <si>
    <t xml:space="preserve">A.8.4</t>
  </si>
  <si>
    <t xml:space="preserve">A.8.5</t>
  </si>
  <si>
    <t xml:space="preserve">A.8.6</t>
  </si>
  <si>
    <t xml:space="preserve">A.8.7</t>
  </si>
  <si>
    <t xml:space="preserve">A.8.8</t>
  </si>
  <si>
    <t xml:space="preserve">A.8.9</t>
  </si>
  <si>
    <t xml:space="preserve">A.8.10</t>
  </si>
  <si>
    <t xml:space="preserve">A.8.11</t>
  </si>
  <si>
    <t xml:space="preserve">A.8.12</t>
  </si>
  <si>
    <t xml:space="preserve">A.8.13</t>
  </si>
  <si>
    <t xml:space="preserve">A.8.14</t>
  </si>
  <si>
    <t xml:space="preserve">A.8.15</t>
  </si>
  <si>
    <t xml:space="preserve">A.8.16</t>
  </si>
  <si>
    <t xml:space="preserve">A.8.17</t>
  </si>
  <si>
    <t xml:space="preserve">A.8.18</t>
  </si>
  <si>
    <t xml:space="preserve">A.8.19</t>
  </si>
  <si>
    <t xml:space="preserve">A.8.20</t>
  </si>
  <si>
    <t xml:space="preserve">A.8.21</t>
  </si>
  <si>
    <t xml:space="preserve">A.8.22</t>
  </si>
  <si>
    <t xml:space="preserve">A.8.23</t>
  </si>
  <si>
    <t xml:space="preserve">A.8.24</t>
  </si>
  <si>
    <t xml:space="preserve">A.8.25</t>
  </si>
  <si>
    <t xml:space="preserve">A.8.26</t>
  </si>
  <si>
    <t xml:space="preserve">A.8.27</t>
  </si>
  <si>
    <t xml:space="preserve">A.8.28</t>
  </si>
  <si>
    <t xml:space="preserve">A.8.29</t>
  </si>
  <si>
    <t xml:space="preserve">A.8.30</t>
  </si>
  <si>
    <t xml:space="preserve">A.8.31</t>
  </si>
  <si>
    <t xml:space="preserve">A.8.32</t>
  </si>
  <si>
    <t xml:space="preserve">A.8.33</t>
  </si>
  <si>
    <t xml:space="preserve">A.8.34</t>
  </si>
  <si>
    <t xml:space="preserve">93 controls across four themes: 37 organisational, 8 people, 14 physical, 34 technological.</t>
  </si>
  <si>
    <t xml:space="preserve">Control titles are deliberately blank — ISO/IEC 27001:2022 is copyrighted. Populate from your licensed copy.</t>
  </si>
  <si>
    <t xml:space="preserve">Justification for inclusion or exclusion</t>
  </si>
  <si>
    <t xml:space="preserve">Implemented?</t>
  </si>
  <si>
    <t xml:space="preserve">How implemented — reference to policy or process</t>
  </si>
  <si>
    <t xml:space="preserve">Applicability is pulled from the Annex A tab so the two cannot disagree. Justification is the column a certification auditor reads first — every exclusion needs a reason that stands on its own.</t>
  </si>
  <si>
    <t xml:space="preserve">ISO 27001:2022 Gap Summary</t>
  </si>
  <si>
    <t xml:space="preserve">Calculated from the Clauses and Annex A tabs. Do not type into this sheet.</t>
  </si>
  <si>
    <t xml:space="preserve">Section</t>
  </si>
  <si>
    <t xml:space="preserve">Items</t>
  </si>
  <si>
    <t xml:space="preserve">Rated 0</t>
  </si>
  <si>
    <t xml:space="preserve">Rated 1</t>
  </si>
  <si>
    <t xml:space="preserve">Rated 2</t>
  </si>
  <si>
    <t xml:space="preserve">Rated 3</t>
  </si>
  <si>
    <t xml:space="preserve">Rated 4</t>
  </si>
  <si>
    <t xml:space="preserve">Clause 4 — Context of the organisation</t>
  </si>
  <si>
    <t xml:space="preserve">Clause 5 — Leadership</t>
  </si>
  <si>
    <t xml:space="preserve">Clause 6 — Planning</t>
  </si>
  <si>
    <t xml:space="preserve">Clause 7 — Support</t>
  </si>
  <si>
    <t xml:space="preserve">Clause 8 — Operation</t>
  </si>
  <si>
    <t xml:space="preserve">Clause 9 — Performance evaluation</t>
  </si>
  <si>
    <t xml:space="preserve">Clause 10 — Improvement</t>
  </si>
  <si>
    <t xml:space="preserve">A.5 Organisational controls</t>
  </si>
  <si>
    <t xml:space="preserve">A.6 People controls</t>
  </si>
  <si>
    <t xml:space="preserve">A.7 Physical controls</t>
  </si>
  <si>
    <t xml:space="preserve">A.8 Technological controls</t>
  </si>
  <si>
    <t xml:space="preserve">TOTAL</t>
  </si>
  <si>
    <t xml:space="preserve">Items assessed</t>
  </si>
  <si>
    <t xml:space="preserve">Assessment completion</t>
  </si>
  <si>
    <t xml:space="preserve">At rating 3 or above</t>
  </si>
  <si>
    <t xml:space="preserve">Percentages are over assessed items only, so skipping questions does not flatter the score.</t>
  </si>
</sst>
</file>

<file path=xl/styles.xml><?xml version="1.0" encoding="utf-8"?>
<styleSheet xmlns="http://schemas.openxmlformats.org/spreadsheetml/2006/main">
  <numFmts count="2">
    <numFmt numFmtId="164" formatCode="General"/>
    <numFmt numFmtId="165" formatCode="0.0%"/>
  </numFmts>
  <fonts count="12">
    <font>
      <sz val="11"/>
      <color theme="1"/>
      <name val="Calibri"/>
      <family val="2"/>
      <charset val="1"/>
    </font>
    <font>
      <sz val="10"/>
      <name val="Arial"/>
      <family val="0"/>
    </font>
    <font>
      <sz val="10"/>
      <name val="Arial"/>
      <family val="0"/>
    </font>
    <font>
      <sz val="10"/>
      <name val="Arial"/>
      <family val="0"/>
    </font>
    <font>
      <b val="true"/>
      <sz val="16"/>
      <color rgb="FF0B0F19"/>
      <name val="Arial"/>
      <family val="0"/>
      <charset val="1"/>
    </font>
    <font>
      <sz val="9"/>
      <color rgb="FF9397AD"/>
      <name val="Arial"/>
      <family val="0"/>
      <charset val="1"/>
    </font>
    <font>
      <b val="true"/>
      <sz val="11"/>
      <color rgb="FF0B0F19"/>
      <name val="Arial"/>
      <family val="0"/>
      <charset val="1"/>
    </font>
    <font>
      <sz val="10"/>
      <color rgb="FF565973"/>
      <name val="Arial"/>
      <family val="0"/>
      <charset val="1"/>
    </font>
    <font>
      <b val="true"/>
      <sz val="10"/>
      <color rgb="FFFFFFFF"/>
      <name val="Arial"/>
      <family val="0"/>
      <charset val="1"/>
    </font>
    <font>
      <b val="true"/>
      <sz val="10"/>
      <color rgb="FF0B0F19"/>
      <name val="Arial"/>
      <family val="0"/>
      <charset val="1"/>
    </font>
    <font>
      <b val="true"/>
      <sz val="10"/>
      <color rgb="FF6366F1"/>
      <name val="Arial"/>
      <family val="0"/>
      <charset val="1"/>
    </font>
    <font>
      <b val="true"/>
      <sz val="9"/>
      <color rgb="FF6366F1"/>
      <name val="Arial"/>
      <family val="0"/>
      <charset val="1"/>
    </font>
  </fonts>
  <fills count="5">
    <fill>
      <patternFill patternType="none"/>
    </fill>
    <fill>
      <patternFill patternType="gray125"/>
    </fill>
    <fill>
      <patternFill patternType="solid">
        <fgColor rgb="FF6366F1"/>
        <bgColor rgb="FF565973"/>
      </patternFill>
    </fill>
    <fill>
      <patternFill patternType="solid">
        <fgColor rgb="FFEFF0FE"/>
        <bgColor rgb="FFF3F6FF"/>
      </patternFill>
    </fill>
    <fill>
      <patternFill patternType="solid">
        <fgColor rgb="FFF3F6FF"/>
        <bgColor rgb="FFEFF0FE"/>
      </patternFill>
    </fill>
  </fills>
  <borders count="2">
    <border diagonalUp="false" diagonalDown="false">
      <left/>
      <right/>
      <top/>
      <bottom/>
      <diagonal/>
    </border>
    <border diagonalUp="false" diagonalDown="false">
      <left style="thin">
        <color rgb="FFE2E5F1"/>
      </left>
      <right style="thin">
        <color rgb="FFE2E5F1"/>
      </right>
      <top style="thin">
        <color rgb="FFE2E5F1"/>
      </top>
      <bottom style="thin">
        <color rgb="FFE2E5F1"/>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general" vertical="bottom"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0" fillId="3" borderId="1" xfId="0" applyFont="fals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bottom"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6" fillId="4"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3F6FF"/>
      <rgbColor rgb="FFEFF0FE"/>
      <rgbColor rgb="FF660066"/>
      <rgbColor rgb="FFFF8080"/>
      <rgbColor rgb="FF0066CC"/>
      <rgbColor rgb="FFE2E5F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6366F1"/>
      <rgbColor rgb="FF33CCCC"/>
      <rgbColor rgb="FF99CC00"/>
      <rgbColor rgb="FFFFCC00"/>
      <rgbColor rgb="FFFF9900"/>
      <rgbColor rgb="FFFF6600"/>
      <rgbColor rgb="FF565973"/>
      <rgbColor rgb="FF9397AD"/>
      <rgbColor rgb="FF003366"/>
      <rgbColor rgb="FF339966"/>
      <rgbColor rgb="FF0B0F19"/>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3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104"/>
  </cols>
  <sheetData>
    <row r="2" customFormat="false" ht="21.75" hidden="false" customHeight="true" outlineLevel="0" collapsed="false">
      <c r="B2" s="1" t="s">
        <v>0</v>
      </c>
    </row>
    <row r="3" customFormat="false" ht="15" hidden="false" customHeight="true" outlineLevel="0" collapsed="false">
      <c r="B3" s="2" t="s">
        <v>1</v>
      </c>
    </row>
    <row r="5" customFormat="false" ht="21.75" hidden="false" customHeight="true" outlineLevel="0" collapsed="false">
      <c r="B5" s="3" t="s">
        <v>2</v>
      </c>
    </row>
    <row r="6" customFormat="false" ht="33.75" hidden="false" customHeight="true" outlineLevel="0" collapsed="false">
      <c r="B6" s="4" t="s">
        <v>3</v>
      </c>
    </row>
    <row r="8" customFormat="false" ht="21.75" hidden="false" customHeight="true" outlineLevel="0" collapsed="false">
      <c r="B8" s="3" t="s">
        <v>4</v>
      </c>
    </row>
    <row r="9" customFormat="false" ht="33.75" hidden="false" customHeight="true" outlineLevel="0" collapsed="false">
      <c r="B9" s="4" t="s">
        <v>5</v>
      </c>
    </row>
    <row r="10" customFormat="false" ht="33.75" hidden="false" customHeight="true" outlineLevel="0" collapsed="false">
      <c r="B10" s="4" t="s">
        <v>6</v>
      </c>
    </row>
    <row r="11" customFormat="false" ht="33.75" hidden="false" customHeight="true" outlineLevel="0" collapsed="false">
      <c r="B11" s="4" t="s">
        <v>7</v>
      </c>
    </row>
    <row r="13" customFormat="false" ht="21.75" hidden="false" customHeight="true" outlineLevel="0" collapsed="false">
      <c r="B13" s="3" t="s">
        <v>8</v>
      </c>
    </row>
    <row r="14" customFormat="false" ht="33.75" hidden="false" customHeight="true" outlineLevel="0" collapsed="false">
      <c r="B14" s="4" t="s">
        <v>9</v>
      </c>
    </row>
    <row r="15" customFormat="false" ht="15" hidden="false" customHeight="true" outlineLevel="0" collapsed="false">
      <c r="B15" s="4" t="s">
        <v>10</v>
      </c>
    </row>
    <row r="16" customFormat="false" ht="33.75" hidden="false" customHeight="true" outlineLevel="0" collapsed="false">
      <c r="B16" s="4" t="s">
        <v>11</v>
      </c>
    </row>
    <row r="17" customFormat="false" ht="33.75" hidden="false" customHeight="true" outlineLevel="0" collapsed="false">
      <c r="B17" s="4" t="s">
        <v>12</v>
      </c>
    </row>
    <row r="18" customFormat="false" ht="33.75" hidden="false" customHeight="true" outlineLevel="0" collapsed="false">
      <c r="B18" s="4" t="s">
        <v>13</v>
      </c>
    </row>
    <row r="19" customFormat="false" ht="15" hidden="false" customHeight="true" outlineLevel="0" collapsed="false">
      <c r="B19" s="4" t="s">
        <v>14</v>
      </c>
    </row>
    <row r="21" customFormat="false" ht="21.75" hidden="false" customHeight="true" outlineLevel="0" collapsed="false">
      <c r="B21" s="3" t="s">
        <v>15</v>
      </c>
    </row>
    <row r="22" customFormat="false" ht="33.75" hidden="false" customHeight="true" outlineLevel="0" collapsed="false">
      <c r="B22" s="4" t="s">
        <v>16</v>
      </c>
    </row>
    <row r="24" customFormat="false" ht="21.75" hidden="false" customHeight="true" outlineLevel="0" collapsed="false">
      <c r="B24" s="3" t="s">
        <v>17</v>
      </c>
    </row>
    <row r="25" customFormat="false" ht="33.75" hidden="false" customHeight="true" outlineLevel="0" collapsed="false">
      <c r="B25" s="4" t="s">
        <v>18</v>
      </c>
    </row>
    <row r="26" customFormat="false" ht="33.75" hidden="false" customHeight="true" outlineLevel="0" collapsed="false">
      <c r="B26" s="4" t="s">
        <v>19</v>
      </c>
    </row>
    <row r="27" customFormat="false" ht="15" hidden="false" customHeight="true" outlineLevel="0" collapsed="false">
      <c r="B27" s="4" t="s">
        <v>20</v>
      </c>
    </row>
    <row r="29" customFormat="false" ht="15" hidden="false" customHeight="true" outlineLevel="0" collapsed="false">
      <c r="B29" s="2" t="s">
        <v>21</v>
      </c>
    </row>
    <row r="30" customFormat="false" ht="15" hidden="false" customHeight="true" outlineLevel="0" collapsed="false">
      <c r="B30" s="2" t="s">
        <v>22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10"/>
    <col collapsed="false" customWidth="true" hidden="false" outlineLevel="0" max="3" min="3" style="0" width="26"/>
    <col collapsed="false" customWidth="true" hidden="false" outlineLevel="0" max="4" min="4" style="0" width="80"/>
  </cols>
  <sheetData>
    <row r="2" customFormat="false" ht="19.7" hidden="false" customHeight="false" outlineLevel="0" collapsed="false">
      <c r="B2" s="5" t="s">
        <v>23</v>
      </c>
    </row>
    <row r="3" customFormat="false" ht="15" hidden="false" customHeight="false" outlineLevel="0" collapsed="false">
      <c r="B3" s="6" t="s">
        <v>24</v>
      </c>
    </row>
    <row r="5" customFormat="false" ht="15" hidden="false" customHeight="false" outlineLevel="0" collapsed="false">
      <c r="B5" s="7" t="s">
        <v>25</v>
      </c>
      <c r="C5" s="7" t="s">
        <v>26</v>
      </c>
      <c r="D5" s="7" t="s">
        <v>27</v>
      </c>
    </row>
    <row r="6" customFormat="false" ht="30" hidden="false" customHeight="true" outlineLevel="0" collapsed="false">
      <c r="B6" s="8" t="n">
        <v>0</v>
      </c>
      <c r="C6" s="9" t="s">
        <v>28</v>
      </c>
      <c r="D6" s="8" t="s">
        <v>29</v>
      </c>
    </row>
    <row r="7" customFormat="false" ht="30" hidden="false" customHeight="true" outlineLevel="0" collapsed="false">
      <c r="B7" s="8" t="n">
        <v>1</v>
      </c>
      <c r="C7" s="9" t="s">
        <v>30</v>
      </c>
      <c r="D7" s="8" t="s">
        <v>31</v>
      </c>
    </row>
    <row r="8" customFormat="false" ht="30" hidden="false" customHeight="true" outlineLevel="0" collapsed="false">
      <c r="B8" s="8" t="n">
        <v>2</v>
      </c>
      <c r="C8" s="9" t="s">
        <v>32</v>
      </c>
      <c r="D8" s="8" t="s">
        <v>33</v>
      </c>
    </row>
    <row r="9" customFormat="false" ht="30" hidden="false" customHeight="true" outlineLevel="0" collapsed="false">
      <c r="B9" s="8" t="n">
        <v>3</v>
      </c>
      <c r="C9" s="9" t="s">
        <v>34</v>
      </c>
      <c r="D9" s="8" t="s">
        <v>35</v>
      </c>
    </row>
    <row r="10" customFormat="false" ht="30" hidden="false" customHeight="true" outlineLevel="0" collapsed="false">
      <c r="B10" s="8" t="n">
        <v>4</v>
      </c>
      <c r="C10" s="9" t="s">
        <v>36</v>
      </c>
      <c r="D10" s="8" t="s">
        <v>37</v>
      </c>
    </row>
    <row r="11" customFormat="false" ht="30" hidden="false" customHeight="true" outlineLevel="0" collapsed="false">
      <c r="B11" s="8" t="s">
        <v>38</v>
      </c>
      <c r="C11" s="9" t="s">
        <v>39</v>
      </c>
      <c r="D11" s="8" t="s">
        <v>40</v>
      </c>
    </row>
    <row r="13" customFormat="false" ht="30" hidden="false" customHeight="true" outlineLevel="0" collapsed="false">
      <c r="C13" s="10" t="s">
        <v>41</v>
      </c>
      <c r="D13" s="4" t="s">
        <v>42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9"/>
    <col collapsed="false" customWidth="true" hidden="false" outlineLevel="0" max="2" min="2" style="0" width="26"/>
    <col collapsed="false" customWidth="true" hidden="false" outlineLevel="0" max="3" min="3" style="0" width="58"/>
    <col collapsed="false" customWidth="true" hidden="false" outlineLevel="0" max="4" min="4" style="0" width="10"/>
    <col collapsed="false" customWidth="true" hidden="false" outlineLevel="0" max="5" min="5" style="0" width="24"/>
    <col collapsed="false" customWidth="true" hidden="false" outlineLevel="0" max="6" min="6" style="0" width="32"/>
    <col collapsed="false" customWidth="true" hidden="false" outlineLevel="0" max="7" min="7" style="0" width="30"/>
    <col collapsed="false" customWidth="true" hidden="false" outlineLevel="0" max="8" min="8" style="0" width="16"/>
    <col collapsed="false" customWidth="true" hidden="false" outlineLevel="0" max="9" min="9" style="0" width="13"/>
  </cols>
  <sheetData>
    <row r="1" customFormat="false" ht="30" hidden="false" customHeight="true" outlineLevel="0" collapsed="false">
      <c r="A1" s="11" t="s">
        <v>43</v>
      </c>
      <c r="B1" s="11" t="s">
        <v>44</v>
      </c>
      <c r="C1" s="11" t="s">
        <v>45</v>
      </c>
      <c r="D1" s="11" t="s">
        <v>25</v>
      </c>
      <c r="E1" s="11" t="s">
        <v>46</v>
      </c>
      <c r="F1" s="11" t="s">
        <v>47</v>
      </c>
      <c r="G1" s="11" t="s">
        <v>48</v>
      </c>
      <c r="H1" s="11" t="s">
        <v>49</v>
      </c>
      <c r="I1" s="11" t="s">
        <v>50</v>
      </c>
    </row>
    <row r="2" customFormat="false" ht="30" hidden="false" customHeight="true" outlineLevel="0" collapsed="false">
      <c r="A2" s="8" t="s">
        <v>51</v>
      </c>
      <c r="B2" s="8" t="s">
        <v>52</v>
      </c>
      <c r="C2" s="8" t="s">
        <v>53</v>
      </c>
      <c r="D2" s="12"/>
      <c r="E2" s="12"/>
      <c r="F2" s="12"/>
      <c r="G2" s="12"/>
      <c r="H2" s="12"/>
      <c r="I2" s="12"/>
    </row>
    <row r="3" customFormat="false" ht="30" hidden="false" customHeight="true" outlineLevel="0" collapsed="false">
      <c r="A3" s="8" t="s">
        <v>54</v>
      </c>
      <c r="B3" s="8" t="s">
        <v>52</v>
      </c>
      <c r="C3" s="8" t="s">
        <v>55</v>
      </c>
      <c r="D3" s="12"/>
      <c r="E3" s="12"/>
      <c r="F3" s="12"/>
      <c r="G3" s="12"/>
      <c r="H3" s="12"/>
      <c r="I3" s="12"/>
    </row>
    <row r="4" customFormat="false" ht="30" hidden="false" customHeight="true" outlineLevel="0" collapsed="false">
      <c r="A4" s="8" t="s">
        <v>56</v>
      </c>
      <c r="B4" s="8" t="s">
        <v>52</v>
      </c>
      <c r="C4" s="8" t="s">
        <v>57</v>
      </c>
      <c r="D4" s="12"/>
      <c r="E4" s="12"/>
      <c r="F4" s="12"/>
      <c r="G4" s="12"/>
      <c r="H4" s="12"/>
      <c r="I4" s="12"/>
    </row>
    <row r="5" customFormat="false" ht="30" hidden="false" customHeight="true" outlineLevel="0" collapsed="false">
      <c r="A5" s="8" t="s">
        <v>58</v>
      </c>
      <c r="B5" s="8" t="s">
        <v>52</v>
      </c>
      <c r="C5" s="8" t="s">
        <v>59</v>
      </c>
      <c r="D5" s="12"/>
      <c r="E5" s="12"/>
      <c r="F5" s="12"/>
      <c r="G5" s="12"/>
      <c r="H5" s="12"/>
      <c r="I5" s="12"/>
    </row>
    <row r="6" customFormat="false" ht="30" hidden="false" customHeight="true" outlineLevel="0" collapsed="false">
      <c r="A6" s="8" t="s">
        <v>60</v>
      </c>
      <c r="B6" s="8" t="s">
        <v>61</v>
      </c>
      <c r="C6" s="8" t="s">
        <v>62</v>
      </c>
      <c r="D6" s="12"/>
      <c r="E6" s="12"/>
      <c r="F6" s="12"/>
      <c r="G6" s="12"/>
      <c r="H6" s="12"/>
      <c r="I6" s="12"/>
    </row>
    <row r="7" customFormat="false" ht="30" hidden="false" customHeight="true" outlineLevel="0" collapsed="false">
      <c r="A7" s="8" t="s">
        <v>63</v>
      </c>
      <c r="B7" s="8" t="s">
        <v>61</v>
      </c>
      <c r="C7" s="8" t="s">
        <v>64</v>
      </c>
      <c r="D7" s="12"/>
      <c r="E7" s="12"/>
      <c r="F7" s="12"/>
      <c r="G7" s="12"/>
      <c r="H7" s="12"/>
      <c r="I7" s="12"/>
    </row>
    <row r="8" customFormat="false" ht="30" hidden="false" customHeight="true" outlineLevel="0" collapsed="false">
      <c r="A8" s="8" t="s">
        <v>65</v>
      </c>
      <c r="B8" s="8" t="s">
        <v>61</v>
      </c>
      <c r="C8" s="8" t="s">
        <v>66</v>
      </c>
      <c r="D8" s="12"/>
      <c r="E8" s="12"/>
      <c r="F8" s="12"/>
      <c r="G8" s="12"/>
      <c r="H8" s="12"/>
      <c r="I8" s="12"/>
    </row>
    <row r="9" customFormat="false" ht="30" hidden="false" customHeight="true" outlineLevel="0" collapsed="false">
      <c r="A9" s="8" t="s">
        <v>67</v>
      </c>
      <c r="B9" s="8" t="s">
        <v>68</v>
      </c>
      <c r="C9" s="8" t="s">
        <v>69</v>
      </c>
      <c r="D9" s="12"/>
      <c r="E9" s="12"/>
      <c r="F9" s="12"/>
      <c r="G9" s="12"/>
      <c r="H9" s="12"/>
      <c r="I9" s="12"/>
    </row>
    <row r="10" customFormat="false" ht="30" hidden="false" customHeight="true" outlineLevel="0" collapsed="false">
      <c r="A10" s="8" t="s">
        <v>70</v>
      </c>
      <c r="B10" s="8" t="s">
        <v>68</v>
      </c>
      <c r="C10" s="8" t="s">
        <v>71</v>
      </c>
      <c r="D10" s="12"/>
      <c r="E10" s="12"/>
      <c r="F10" s="12"/>
      <c r="G10" s="12"/>
      <c r="H10" s="12"/>
      <c r="I10" s="12"/>
    </row>
    <row r="11" customFormat="false" ht="30" hidden="false" customHeight="true" outlineLevel="0" collapsed="false">
      <c r="A11" s="8" t="s">
        <v>72</v>
      </c>
      <c r="B11" s="8" t="s">
        <v>68</v>
      </c>
      <c r="C11" s="8" t="s">
        <v>73</v>
      </c>
      <c r="D11" s="12"/>
      <c r="E11" s="12"/>
      <c r="F11" s="12"/>
      <c r="G11" s="12"/>
      <c r="H11" s="12"/>
      <c r="I11" s="12"/>
    </row>
    <row r="12" customFormat="false" ht="30" hidden="false" customHeight="true" outlineLevel="0" collapsed="false">
      <c r="A12" s="8" t="s">
        <v>74</v>
      </c>
      <c r="B12" s="8" t="s">
        <v>68</v>
      </c>
      <c r="C12" s="8" t="s">
        <v>75</v>
      </c>
      <c r="D12" s="12"/>
      <c r="E12" s="12"/>
      <c r="F12" s="12"/>
      <c r="G12" s="12"/>
      <c r="H12" s="12"/>
      <c r="I12" s="12"/>
    </row>
    <row r="13" customFormat="false" ht="30" hidden="false" customHeight="true" outlineLevel="0" collapsed="false">
      <c r="A13" s="8" t="s">
        <v>76</v>
      </c>
      <c r="B13" s="8" t="s">
        <v>68</v>
      </c>
      <c r="C13" s="8" t="s">
        <v>77</v>
      </c>
      <c r="D13" s="12"/>
      <c r="E13" s="12"/>
      <c r="F13" s="12"/>
      <c r="G13" s="12"/>
      <c r="H13" s="12"/>
      <c r="I13" s="12"/>
    </row>
    <row r="14" customFormat="false" ht="30" hidden="false" customHeight="true" outlineLevel="0" collapsed="false">
      <c r="A14" s="8" t="s">
        <v>78</v>
      </c>
      <c r="B14" s="8" t="s">
        <v>68</v>
      </c>
      <c r="C14" s="8" t="s">
        <v>79</v>
      </c>
      <c r="D14" s="12"/>
      <c r="E14" s="12"/>
      <c r="F14" s="12"/>
      <c r="G14" s="12"/>
      <c r="H14" s="12"/>
      <c r="I14" s="12"/>
    </row>
    <row r="15" customFormat="false" ht="30" hidden="false" customHeight="true" outlineLevel="0" collapsed="false">
      <c r="A15" s="8" t="s">
        <v>80</v>
      </c>
      <c r="B15" s="8" t="s">
        <v>81</v>
      </c>
      <c r="C15" s="8" t="s">
        <v>82</v>
      </c>
      <c r="D15" s="12"/>
      <c r="E15" s="12"/>
      <c r="F15" s="12"/>
      <c r="G15" s="12"/>
      <c r="H15" s="12"/>
      <c r="I15" s="12"/>
    </row>
    <row r="16" customFormat="false" ht="30" hidden="false" customHeight="true" outlineLevel="0" collapsed="false">
      <c r="A16" s="8" t="s">
        <v>83</v>
      </c>
      <c r="B16" s="8" t="s">
        <v>81</v>
      </c>
      <c r="C16" s="8" t="s">
        <v>84</v>
      </c>
      <c r="D16" s="12"/>
      <c r="E16" s="12"/>
      <c r="F16" s="12"/>
      <c r="G16" s="12"/>
      <c r="H16" s="12"/>
      <c r="I16" s="12"/>
    </row>
    <row r="17" customFormat="false" ht="30" hidden="false" customHeight="true" outlineLevel="0" collapsed="false">
      <c r="A17" s="8" t="s">
        <v>85</v>
      </c>
      <c r="B17" s="8" t="s">
        <v>81</v>
      </c>
      <c r="C17" s="8" t="s">
        <v>86</v>
      </c>
      <c r="D17" s="12"/>
      <c r="E17" s="12"/>
      <c r="F17" s="12"/>
      <c r="G17" s="12"/>
      <c r="H17" s="12"/>
      <c r="I17" s="12"/>
    </row>
    <row r="18" customFormat="false" ht="30" hidden="false" customHeight="true" outlineLevel="0" collapsed="false">
      <c r="A18" s="8" t="s">
        <v>87</v>
      </c>
      <c r="B18" s="8" t="s">
        <v>81</v>
      </c>
      <c r="C18" s="8" t="s">
        <v>88</v>
      </c>
      <c r="D18" s="12"/>
      <c r="E18" s="12"/>
      <c r="F18" s="12"/>
      <c r="G18" s="12"/>
      <c r="H18" s="12"/>
      <c r="I18" s="12"/>
    </row>
    <row r="19" customFormat="false" ht="30" hidden="false" customHeight="true" outlineLevel="0" collapsed="false">
      <c r="A19" s="8" t="s">
        <v>89</v>
      </c>
      <c r="B19" s="8" t="s">
        <v>81</v>
      </c>
      <c r="C19" s="8" t="s">
        <v>90</v>
      </c>
      <c r="D19" s="12"/>
      <c r="E19" s="12"/>
      <c r="F19" s="12"/>
      <c r="G19" s="12"/>
      <c r="H19" s="12"/>
      <c r="I19" s="12"/>
    </row>
    <row r="20" customFormat="false" ht="30" hidden="false" customHeight="true" outlineLevel="0" collapsed="false">
      <c r="A20" s="8" t="s">
        <v>91</v>
      </c>
      <c r="B20" s="8" t="s">
        <v>92</v>
      </c>
      <c r="C20" s="8" t="s">
        <v>93</v>
      </c>
      <c r="D20" s="12"/>
      <c r="E20" s="12"/>
      <c r="F20" s="12"/>
      <c r="G20" s="12"/>
      <c r="H20" s="12"/>
      <c r="I20" s="12"/>
    </row>
    <row r="21" customFormat="false" ht="30" hidden="false" customHeight="true" outlineLevel="0" collapsed="false">
      <c r="A21" s="8" t="s">
        <v>94</v>
      </c>
      <c r="B21" s="8" t="s">
        <v>92</v>
      </c>
      <c r="C21" s="8" t="s">
        <v>95</v>
      </c>
      <c r="D21" s="12"/>
      <c r="E21" s="12"/>
      <c r="F21" s="12"/>
      <c r="G21" s="12"/>
      <c r="H21" s="12"/>
      <c r="I21" s="12"/>
    </row>
    <row r="22" customFormat="false" ht="30" hidden="false" customHeight="true" outlineLevel="0" collapsed="false">
      <c r="A22" s="8" t="s">
        <v>96</v>
      </c>
      <c r="B22" s="8" t="s">
        <v>92</v>
      </c>
      <c r="C22" s="8" t="s">
        <v>97</v>
      </c>
      <c r="D22" s="12"/>
      <c r="E22" s="12"/>
      <c r="F22" s="12"/>
      <c r="G22" s="12"/>
      <c r="H22" s="12"/>
      <c r="I22" s="12"/>
    </row>
    <row r="23" customFormat="false" ht="30" hidden="false" customHeight="true" outlineLevel="0" collapsed="false">
      <c r="A23" s="8" t="s">
        <v>98</v>
      </c>
      <c r="B23" s="8" t="s">
        <v>92</v>
      </c>
      <c r="C23" s="8" t="s">
        <v>99</v>
      </c>
      <c r="D23" s="12"/>
      <c r="E23" s="12"/>
      <c r="F23" s="12"/>
      <c r="G23" s="12"/>
      <c r="H23" s="12"/>
      <c r="I23" s="12"/>
    </row>
    <row r="24" customFormat="false" ht="30" hidden="false" customHeight="true" outlineLevel="0" collapsed="false">
      <c r="A24" s="8" t="s">
        <v>100</v>
      </c>
      <c r="B24" s="8" t="s">
        <v>101</v>
      </c>
      <c r="C24" s="8" t="s">
        <v>102</v>
      </c>
      <c r="D24" s="12"/>
      <c r="E24" s="12"/>
      <c r="F24" s="12"/>
      <c r="G24" s="12"/>
      <c r="H24" s="12"/>
      <c r="I24" s="12"/>
    </row>
    <row r="25" customFormat="false" ht="30" hidden="false" customHeight="true" outlineLevel="0" collapsed="false">
      <c r="A25" s="8" t="s">
        <v>103</v>
      </c>
      <c r="B25" s="8" t="s">
        <v>101</v>
      </c>
      <c r="C25" s="8" t="s">
        <v>104</v>
      </c>
      <c r="D25" s="12"/>
      <c r="E25" s="12"/>
      <c r="F25" s="12"/>
      <c r="G25" s="12"/>
      <c r="H25" s="12"/>
      <c r="I25" s="12"/>
    </row>
    <row r="26" customFormat="false" ht="30" hidden="false" customHeight="true" outlineLevel="0" collapsed="false">
      <c r="A26" s="8" t="s">
        <v>105</v>
      </c>
      <c r="B26" s="8" t="s">
        <v>101</v>
      </c>
      <c r="C26" s="8" t="s">
        <v>106</v>
      </c>
      <c r="D26" s="12"/>
      <c r="E26" s="12"/>
      <c r="F26" s="12"/>
      <c r="G26" s="12"/>
      <c r="H26" s="12"/>
      <c r="I26" s="12"/>
    </row>
    <row r="27" customFormat="false" ht="30" hidden="false" customHeight="true" outlineLevel="0" collapsed="false">
      <c r="A27" s="8" t="s">
        <v>107</v>
      </c>
      <c r="B27" s="8" t="s">
        <v>101</v>
      </c>
      <c r="C27" s="8" t="s">
        <v>108</v>
      </c>
      <c r="D27" s="12"/>
      <c r="E27" s="12"/>
      <c r="F27" s="12"/>
      <c r="G27" s="12"/>
      <c r="H27" s="12"/>
      <c r="I27" s="12"/>
    </row>
    <row r="28" customFormat="false" ht="30" hidden="false" customHeight="true" outlineLevel="0" collapsed="false">
      <c r="A28" s="8" t="s">
        <v>109</v>
      </c>
      <c r="B28" s="8" t="s">
        <v>101</v>
      </c>
      <c r="C28" s="8" t="s">
        <v>110</v>
      </c>
      <c r="D28" s="12"/>
      <c r="E28" s="12"/>
      <c r="F28" s="12"/>
      <c r="G28" s="12"/>
      <c r="H28" s="12"/>
      <c r="I28" s="12"/>
    </row>
    <row r="29" customFormat="false" ht="30" hidden="false" customHeight="true" outlineLevel="0" collapsed="false">
      <c r="A29" s="8" t="s">
        <v>111</v>
      </c>
      <c r="B29" s="8" t="s">
        <v>112</v>
      </c>
      <c r="C29" s="8" t="s">
        <v>113</v>
      </c>
      <c r="D29" s="12"/>
      <c r="E29" s="12"/>
      <c r="F29" s="12"/>
      <c r="G29" s="12"/>
      <c r="H29" s="12"/>
      <c r="I29" s="12"/>
    </row>
    <row r="30" customFormat="false" ht="30" hidden="false" customHeight="true" outlineLevel="0" collapsed="false">
      <c r="A30" s="8" t="s">
        <v>114</v>
      </c>
      <c r="B30" s="8" t="s">
        <v>112</v>
      </c>
      <c r="C30" s="8" t="s">
        <v>115</v>
      </c>
      <c r="D30" s="12"/>
      <c r="E30" s="12"/>
      <c r="F30" s="12"/>
      <c r="G30" s="12"/>
      <c r="H30" s="12"/>
      <c r="I30" s="12"/>
    </row>
    <row r="31" customFormat="false" ht="30" hidden="false" customHeight="true" outlineLevel="0" collapsed="false">
      <c r="A31" s="8" t="s">
        <v>116</v>
      </c>
      <c r="B31" s="8" t="s">
        <v>112</v>
      </c>
      <c r="C31" s="8" t="s">
        <v>117</v>
      </c>
      <c r="D31" s="12"/>
      <c r="E31" s="12"/>
      <c r="F31" s="12"/>
      <c r="G31" s="12"/>
      <c r="H31" s="12"/>
      <c r="I31" s="12"/>
    </row>
    <row r="33" customFormat="false" ht="22.35" hidden="false" customHeight="false" outlineLevel="0" collapsed="false">
      <c r="A33" s="2" t="s">
        <v>118</v>
      </c>
      <c r="B33" s="2" t="s">
        <v>68</v>
      </c>
      <c r="C33" s="2" t="s">
        <v>75</v>
      </c>
      <c r="D33" s="2" t="n">
        <v>1</v>
      </c>
      <c r="E33" s="2" t="s">
        <v>119</v>
      </c>
      <c r="F33" s="2" t="s">
        <v>120</v>
      </c>
      <c r="G33" s="2" t="s">
        <v>121</v>
      </c>
      <c r="H33" s="2" t="s">
        <v>122</v>
      </c>
      <c r="I33" s="2" t="s">
        <v>123</v>
      </c>
    </row>
    <row r="34" customFormat="false" ht="15" hidden="false" customHeight="false" outlineLevel="0" collapsed="false">
      <c r="B34" s="6" t="s">
        <v>124</v>
      </c>
    </row>
  </sheetData>
  <dataValidations count="1">
    <dataValidation allowBlank="true" errorStyle="stop" operator="between" showDropDown="false" showErrorMessage="false" showInputMessage="false" sqref="D2:D31" type="list">
      <formula1>"0,1,2,3,4,N/A"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9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9"/>
    <col collapsed="false" customWidth="true" hidden="false" outlineLevel="0" max="2" min="2" style="0" width="24"/>
    <col collapsed="false" customWidth="true" hidden="false" outlineLevel="0" max="3" min="3" style="0" width="52"/>
    <col collapsed="false" customWidth="true" hidden="false" outlineLevel="0" max="4" min="4" style="0" width="13"/>
    <col collapsed="false" customWidth="true" hidden="false" outlineLevel="0" max="5" min="5" style="0" width="10"/>
    <col collapsed="false" customWidth="true" hidden="false" outlineLevel="0" max="6" min="6" style="0" width="24"/>
    <col collapsed="false" customWidth="true" hidden="false" outlineLevel="0" max="7" min="7" style="0" width="30"/>
    <col collapsed="false" customWidth="true" hidden="false" outlineLevel="0" max="8" min="8" style="0" width="28"/>
    <col collapsed="false" customWidth="true" hidden="false" outlineLevel="0" max="9" min="9" style="0" width="15"/>
    <col collapsed="false" customWidth="true" hidden="false" outlineLevel="0" max="10" min="10" style="0" width="13"/>
  </cols>
  <sheetData>
    <row r="1" customFormat="false" ht="30" hidden="false" customHeight="true" outlineLevel="0" collapsed="false">
      <c r="A1" s="11" t="s">
        <v>125</v>
      </c>
      <c r="B1" s="11" t="s">
        <v>126</v>
      </c>
      <c r="C1" s="11" t="s">
        <v>127</v>
      </c>
      <c r="D1" s="11" t="s">
        <v>128</v>
      </c>
      <c r="E1" s="11" t="s">
        <v>25</v>
      </c>
      <c r="F1" s="11" t="s">
        <v>46</v>
      </c>
      <c r="G1" s="11" t="s">
        <v>47</v>
      </c>
      <c r="H1" s="11" t="s">
        <v>48</v>
      </c>
      <c r="I1" s="11" t="s">
        <v>49</v>
      </c>
      <c r="J1" s="11" t="s">
        <v>50</v>
      </c>
    </row>
    <row r="2" customFormat="false" ht="15" hidden="false" customHeight="false" outlineLevel="0" collapsed="false">
      <c r="A2" s="8" t="s">
        <v>129</v>
      </c>
      <c r="B2" s="8" t="s">
        <v>130</v>
      </c>
      <c r="C2" s="12"/>
      <c r="D2" s="12"/>
      <c r="E2" s="12"/>
      <c r="F2" s="12"/>
      <c r="G2" s="12"/>
      <c r="H2" s="12"/>
      <c r="I2" s="12"/>
      <c r="J2" s="12"/>
    </row>
    <row r="3" customFormat="false" ht="15" hidden="false" customHeight="false" outlineLevel="0" collapsed="false">
      <c r="A3" s="8" t="s">
        <v>131</v>
      </c>
      <c r="B3" s="8" t="s">
        <v>130</v>
      </c>
      <c r="C3" s="12"/>
      <c r="D3" s="12"/>
      <c r="E3" s="12"/>
      <c r="F3" s="12"/>
      <c r="G3" s="12"/>
      <c r="H3" s="12"/>
      <c r="I3" s="12"/>
      <c r="J3" s="12"/>
    </row>
    <row r="4" customFormat="false" ht="15" hidden="false" customHeight="false" outlineLevel="0" collapsed="false">
      <c r="A4" s="8" t="s">
        <v>132</v>
      </c>
      <c r="B4" s="8" t="s">
        <v>130</v>
      </c>
      <c r="C4" s="12"/>
      <c r="D4" s="12"/>
      <c r="E4" s="12"/>
      <c r="F4" s="12"/>
      <c r="G4" s="12"/>
      <c r="H4" s="12"/>
      <c r="I4" s="12"/>
      <c r="J4" s="12"/>
    </row>
    <row r="5" customFormat="false" ht="15" hidden="false" customHeight="false" outlineLevel="0" collapsed="false">
      <c r="A5" s="8" t="s">
        <v>133</v>
      </c>
      <c r="B5" s="8" t="s">
        <v>130</v>
      </c>
      <c r="C5" s="12"/>
      <c r="D5" s="12"/>
      <c r="E5" s="12"/>
      <c r="F5" s="12"/>
      <c r="G5" s="12"/>
      <c r="H5" s="12"/>
      <c r="I5" s="12"/>
      <c r="J5" s="12"/>
    </row>
    <row r="6" customFormat="false" ht="15" hidden="false" customHeight="false" outlineLevel="0" collapsed="false">
      <c r="A6" s="8" t="s">
        <v>134</v>
      </c>
      <c r="B6" s="8" t="s">
        <v>130</v>
      </c>
      <c r="C6" s="12"/>
      <c r="D6" s="12"/>
      <c r="E6" s="12"/>
      <c r="F6" s="12"/>
      <c r="G6" s="12"/>
      <c r="H6" s="12"/>
      <c r="I6" s="12"/>
      <c r="J6" s="12"/>
    </row>
    <row r="7" customFormat="false" ht="15" hidden="false" customHeight="false" outlineLevel="0" collapsed="false">
      <c r="A7" s="8" t="s">
        <v>135</v>
      </c>
      <c r="B7" s="8" t="s">
        <v>130</v>
      </c>
      <c r="C7" s="12"/>
      <c r="D7" s="12"/>
      <c r="E7" s="12"/>
      <c r="F7" s="12"/>
      <c r="G7" s="12"/>
      <c r="H7" s="12"/>
      <c r="I7" s="12"/>
      <c r="J7" s="12"/>
    </row>
    <row r="8" customFormat="false" ht="15" hidden="false" customHeight="false" outlineLevel="0" collapsed="false">
      <c r="A8" s="8" t="s">
        <v>136</v>
      </c>
      <c r="B8" s="8" t="s">
        <v>130</v>
      </c>
      <c r="C8" s="12"/>
      <c r="D8" s="12"/>
      <c r="E8" s="12"/>
      <c r="F8" s="12"/>
      <c r="G8" s="12"/>
      <c r="H8" s="12"/>
      <c r="I8" s="12"/>
      <c r="J8" s="12"/>
    </row>
    <row r="9" customFormat="false" ht="15" hidden="false" customHeight="false" outlineLevel="0" collapsed="false">
      <c r="A9" s="8" t="s">
        <v>137</v>
      </c>
      <c r="B9" s="8" t="s">
        <v>130</v>
      </c>
      <c r="C9" s="12"/>
      <c r="D9" s="12"/>
      <c r="E9" s="12"/>
      <c r="F9" s="12"/>
      <c r="G9" s="12"/>
      <c r="H9" s="12"/>
      <c r="I9" s="12"/>
      <c r="J9" s="12"/>
    </row>
    <row r="10" customFormat="false" ht="15" hidden="false" customHeight="false" outlineLevel="0" collapsed="false">
      <c r="A10" s="8" t="s">
        <v>138</v>
      </c>
      <c r="B10" s="8" t="s">
        <v>130</v>
      </c>
      <c r="C10" s="12"/>
      <c r="D10" s="12"/>
      <c r="E10" s="12"/>
      <c r="F10" s="12"/>
      <c r="G10" s="12"/>
      <c r="H10" s="12"/>
      <c r="I10" s="12"/>
      <c r="J10" s="12"/>
    </row>
    <row r="11" customFormat="false" ht="15" hidden="false" customHeight="false" outlineLevel="0" collapsed="false">
      <c r="A11" s="8" t="s">
        <v>139</v>
      </c>
      <c r="B11" s="8" t="s">
        <v>130</v>
      </c>
      <c r="C11" s="12"/>
      <c r="D11" s="12"/>
      <c r="E11" s="12"/>
      <c r="F11" s="12"/>
      <c r="G11" s="12"/>
      <c r="H11" s="12"/>
      <c r="I11" s="12"/>
      <c r="J11" s="12"/>
    </row>
    <row r="12" customFormat="false" ht="15" hidden="false" customHeight="false" outlineLevel="0" collapsed="false">
      <c r="A12" s="8" t="s">
        <v>140</v>
      </c>
      <c r="B12" s="8" t="s">
        <v>130</v>
      </c>
      <c r="C12" s="12"/>
      <c r="D12" s="12"/>
      <c r="E12" s="12"/>
      <c r="F12" s="12"/>
      <c r="G12" s="12"/>
      <c r="H12" s="12"/>
      <c r="I12" s="12"/>
      <c r="J12" s="12"/>
    </row>
    <row r="13" customFormat="false" ht="15" hidden="false" customHeight="false" outlineLevel="0" collapsed="false">
      <c r="A13" s="8" t="s">
        <v>141</v>
      </c>
      <c r="B13" s="8" t="s">
        <v>130</v>
      </c>
      <c r="C13" s="12"/>
      <c r="D13" s="12"/>
      <c r="E13" s="12"/>
      <c r="F13" s="12"/>
      <c r="G13" s="12"/>
      <c r="H13" s="12"/>
      <c r="I13" s="12"/>
      <c r="J13" s="12"/>
    </row>
    <row r="14" customFormat="false" ht="15" hidden="false" customHeight="false" outlineLevel="0" collapsed="false">
      <c r="A14" s="8" t="s">
        <v>142</v>
      </c>
      <c r="B14" s="8" t="s">
        <v>130</v>
      </c>
      <c r="C14" s="12"/>
      <c r="D14" s="12"/>
      <c r="E14" s="12"/>
      <c r="F14" s="12"/>
      <c r="G14" s="12"/>
      <c r="H14" s="12"/>
      <c r="I14" s="12"/>
      <c r="J14" s="12"/>
    </row>
    <row r="15" customFormat="false" ht="15" hidden="false" customHeight="false" outlineLevel="0" collapsed="false">
      <c r="A15" s="8" t="s">
        <v>143</v>
      </c>
      <c r="B15" s="8" t="s">
        <v>130</v>
      </c>
      <c r="C15" s="12"/>
      <c r="D15" s="12"/>
      <c r="E15" s="12"/>
      <c r="F15" s="12"/>
      <c r="G15" s="12"/>
      <c r="H15" s="12"/>
      <c r="I15" s="12"/>
      <c r="J15" s="12"/>
    </row>
    <row r="16" customFormat="false" ht="15" hidden="false" customHeight="false" outlineLevel="0" collapsed="false">
      <c r="A16" s="8" t="s">
        <v>144</v>
      </c>
      <c r="B16" s="8" t="s">
        <v>130</v>
      </c>
      <c r="C16" s="12"/>
      <c r="D16" s="12"/>
      <c r="E16" s="12"/>
      <c r="F16" s="12"/>
      <c r="G16" s="12"/>
      <c r="H16" s="12"/>
      <c r="I16" s="12"/>
      <c r="J16" s="12"/>
    </row>
    <row r="17" customFormat="false" ht="15" hidden="false" customHeight="false" outlineLevel="0" collapsed="false">
      <c r="A17" s="8" t="s">
        <v>145</v>
      </c>
      <c r="B17" s="8" t="s">
        <v>130</v>
      </c>
      <c r="C17" s="12"/>
      <c r="D17" s="12"/>
      <c r="E17" s="12"/>
      <c r="F17" s="12"/>
      <c r="G17" s="12"/>
      <c r="H17" s="12"/>
      <c r="I17" s="12"/>
      <c r="J17" s="12"/>
    </row>
    <row r="18" customFormat="false" ht="15" hidden="false" customHeight="false" outlineLevel="0" collapsed="false">
      <c r="A18" s="8" t="s">
        <v>146</v>
      </c>
      <c r="B18" s="8" t="s">
        <v>130</v>
      </c>
      <c r="C18" s="12"/>
      <c r="D18" s="12"/>
      <c r="E18" s="12"/>
      <c r="F18" s="12"/>
      <c r="G18" s="12"/>
      <c r="H18" s="12"/>
      <c r="I18" s="12"/>
      <c r="J18" s="12"/>
    </row>
    <row r="19" customFormat="false" ht="15" hidden="false" customHeight="false" outlineLevel="0" collapsed="false">
      <c r="A19" s="8" t="s">
        <v>147</v>
      </c>
      <c r="B19" s="8" t="s">
        <v>130</v>
      </c>
      <c r="C19" s="12"/>
      <c r="D19" s="12"/>
      <c r="E19" s="12"/>
      <c r="F19" s="12"/>
      <c r="G19" s="12"/>
      <c r="H19" s="12"/>
      <c r="I19" s="12"/>
      <c r="J19" s="12"/>
    </row>
    <row r="20" customFormat="false" ht="15" hidden="false" customHeight="false" outlineLevel="0" collapsed="false">
      <c r="A20" s="8" t="s">
        <v>148</v>
      </c>
      <c r="B20" s="8" t="s">
        <v>130</v>
      </c>
      <c r="C20" s="12"/>
      <c r="D20" s="12"/>
      <c r="E20" s="12"/>
      <c r="F20" s="12"/>
      <c r="G20" s="12"/>
      <c r="H20" s="12"/>
      <c r="I20" s="12"/>
      <c r="J20" s="12"/>
    </row>
    <row r="21" customFormat="false" ht="15" hidden="false" customHeight="false" outlineLevel="0" collapsed="false">
      <c r="A21" s="8" t="s">
        <v>149</v>
      </c>
      <c r="B21" s="8" t="s">
        <v>130</v>
      </c>
      <c r="C21" s="12"/>
      <c r="D21" s="12"/>
      <c r="E21" s="12"/>
      <c r="F21" s="12"/>
      <c r="G21" s="12"/>
      <c r="H21" s="12"/>
      <c r="I21" s="12"/>
      <c r="J21" s="12"/>
    </row>
    <row r="22" customFormat="false" ht="15" hidden="false" customHeight="false" outlineLevel="0" collapsed="false">
      <c r="A22" s="8" t="s">
        <v>150</v>
      </c>
      <c r="B22" s="8" t="s">
        <v>130</v>
      </c>
      <c r="C22" s="12"/>
      <c r="D22" s="12"/>
      <c r="E22" s="12"/>
      <c r="F22" s="12"/>
      <c r="G22" s="12"/>
      <c r="H22" s="12"/>
      <c r="I22" s="12"/>
      <c r="J22" s="12"/>
    </row>
    <row r="23" customFormat="false" ht="15" hidden="false" customHeight="false" outlineLevel="0" collapsed="false">
      <c r="A23" s="8" t="s">
        <v>151</v>
      </c>
      <c r="B23" s="8" t="s">
        <v>130</v>
      </c>
      <c r="C23" s="12"/>
      <c r="D23" s="12"/>
      <c r="E23" s="12"/>
      <c r="F23" s="12"/>
      <c r="G23" s="12"/>
      <c r="H23" s="12"/>
      <c r="I23" s="12"/>
      <c r="J23" s="12"/>
    </row>
    <row r="24" customFormat="false" ht="15" hidden="false" customHeight="false" outlineLevel="0" collapsed="false">
      <c r="A24" s="8" t="s">
        <v>152</v>
      </c>
      <c r="B24" s="8" t="s">
        <v>130</v>
      </c>
      <c r="C24" s="12"/>
      <c r="D24" s="12"/>
      <c r="E24" s="12"/>
      <c r="F24" s="12"/>
      <c r="G24" s="12"/>
      <c r="H24" s="12"/>
      <c r="I24" s="12"/>
      <c r="J24" s="12"/>
    </row>
    <row r="25" customFormat="false" ht="15" hidden="false" customHeight="false" outlineLevel="0" collapsed="false">
      <c r="A25" s="8" t="s">
        <v>153</v>
      </c>
      <c r="B25" s="8" t="s">
        <v>130</v>
      </c>
      <c r="C25" s="12"/>
      <c r="D25" s="12"/>
      <c r="E25" s="12"/>
      <c r="F25" s="12"/>
      <c r="G25" s="12"/>
      <c r="H25" s="12"/>
      <c r="I25" s="12"/>
      <c r="J25" s="12"/>
    </row>
    <row r="26" customFormat="false" ht="15" hidden="false" customHeight="false" outlineLevel="0" collapsed="false">
      <c r="A26" s="8" t="s">
        <v>154</v>
      </c>
      <c r="B26" s="8" t="s">
        <v>130</v>
      </c>
      <c r="C26" s="12"/>
      <c r="D26" s="12"/>
      <c r="E26" s="12"/>
      <c r="F26" s="12"/>
      <c r="G26" s="12"/>
      <c r="H26" s="12"/>
      <c r="I26" s="12"/>
      <c r="J26" s="12"/>
    </row>
    <row r="27" customFormat="false" ht="15" hidden="false" customHeight="false" outlineLevel="0" collapsed="false">
      <c r="A27" s="8" t="s">
        <v>155</v>
      </c>
      <c r="B27" s="8" t="s">
        <v>130</v>
      </c>
      <c r="C27" s="12"/>
      <c r="D27" s="12"/>
      <c r="E27" s="12"/>
      <c r="F27" s="12"/>
      <c r="G27" s="12"/>
      <c r="H27" s="12"/>
      <c r="I27" s="12"/>
      <c r="J27" s="12"/>
    </row>
    <row r="28" customFormat="false" ht="15" hidden="false" customHeight="false" outlineLevel="0" collapsed="false">
      <c r="A28" s="8" t="s">
        <v>156</v>
      </c>
      <c r="B28" s="8" t="s">
        <v>130</v>
      </c>
      <c r="C28" s="12"/>
      <c r="D28" s="12"/>
      <c r="E28" s="12"/>
      <c r="F28" s="12"/>
      <c r="G28" s="12"/>
      <c r="H28" s="12"/>
      <c r="I28" s="12"/>
      <c r="J28" s="12"/>
    </row>
    <row r="29" customFormat="false" ht="15" hidden="false" customHeight="false" outlineLevel="0" collapsed="false">
      <c r="A29" s="8" t="s">
        <v>157</v>
      </c>
      <c r="B29" s="8" t="s">
        <v>130</v>
      </c>
      <c r="C29" s="12"/>
      <c r="D29" s="12"/>
      <c r="E29" s="12"/>
      <c r="F29" s="12"/>
      <c r="G29" s="12"/>
      <c r="H29" s="12"/>
      <c r="I29" s="12"/>
      <c r="J29" s="12"/>
    </row>
    <row r="30" customFormat="false" ht="15" hidden="false" customHeight="false" outlineLevel="0" collapsed="false">
      <c r="A30" s="8" t="s">
        <v>158</v>
      </c>
      <c r="B30" s="8" t="s">
        <v>130</v>
      </c>
      <c r="C30" s="12"/>
      <c r="D30" s="12"/>
      <c r="E30" s="12"/>
      <c r="F30" s="12"/>
      <c r="G30" s="12"/>
      <c r="H30" s="12"/>
      <c r="I30" s="12"/>
      <c r="J30" s="12"/>
    </row>
    <row r="31" customFormat="false" ht="15" hidden="false" customHeight="false" outlineLevel="0" collapsed="false">
      <c r="A31" s="8" t="s">
        <v>159</v>
      </c>
      <c r="B31" s="8" t="s">
        <v>130</v>
      </c>
      <c r="C31" s="12"/>
      <c r="D31" s="12"/>
      <c r="E31" s="12"/>
      <c r="F31" s="12"/>
      <c r="G31" s="12"/>
      <c r="H31" s="12"/>
      <c r="I31" s="12"/>
      <c r="J31" s="12"/>
    </row>
    <row r="32" customFormat="false" ht="15" hidden="false" customHeight="false" outlineLevel="0" collapsed="false">
      <c r="A32" s="8" t="s">
        <v>160</v>
      </c>
      <c r="B32" s="8" t="s">
        <v>130</v>
      </c>
      <c r="C32" s="12"/>
      <c r="D32" s="12"/>
      <c r="E32" s="12"/>
      <c r="F32" s="12"/>
      <c r="G32" s="12"/>
      <c r="H32" s="12"/>
      <c r="I32" s="12"/>
      <c r="J32" s="12"/>
    </row>
    <row r="33" customFormat="false" ht="15" hidden="false" customHeight="false" outlineLevel="0" collapsed="false">
      <c r="A33" s="8" t="s">
        <v>161</v>
      </c>
      <c r="B33" s="8" t="s">
        <v>130</v>
      </c>
      <c r="C33" s="12"/>
      <c r="D33" s="12"/>
      <c r="E33" s="12"/>
      <c r="F33" s="12"/>
      <c r="G33" s="12"/>
      <c r="H33" s="12"/>
      <c r="I33" s="12"/>
      <c r="J33" s="12"/>
    </row>
    <row r="34" customFormat="false" ht="15" hidden="false" customHeight="false" outlineLevel="0" collapsed="false">
      <c r="A34" s="8" t="s">
        <v>162</v>
      </c>
      <c r="B34" s="8" t="s">
        <v>130</v>
      </c>
      <c r="C34" s="12"/>
      <c r="D34" s="12"/>
      <c r="E34" s="12"/>
      <c r="F34" s="12"/>
      <c r="G34" s="12"/>
      <c r="H34" s="12"/>
      <c r="I34" s="12"/>
      <c r="J34" s="12"/>
    </row>
    <row r="35" customFormat="false" ht="15" hidden="false" customHeight="false" outlineLevel="0" collapsed="false">
      <c r="A35" s="8" t="s">
        <v>163</v>
      </c>
      <c r="B35" s="8" t="s">
        <v>130</v>
      </c>
      <c r="C35" s="12"/>
      <c r="D35" s="12"/>
      <c r="E35" s="12"/>
      <c r="F35" s="12"/>
      <c r="G35" s="12"/>
      <c r="H35" s="12"/>
      <c r="I35" s="12"/>
      <c r="J35" s="12"/>
    </row>
    <row r="36" customFormat="false" ht="15" hidden="false" customHeight="false" outlineLevel="0" collapsed="false">
      <c r="A36" s="8" t="s">
        <v>164</v>
      </c>
      <c r="B36" s="8" t="s">
        <v>130</v>
      </c>
      <c r="C36" s="12"/>
      <c r="D36" s="12"/>
      <c r="E36" s="12"/>
      <c r="F36" s="12"/>
      <c r="G36" s="12"/>
      <c r="H36" s="12"/>
      <c r="I36" s="12"/>
      <c r="J36" s="12"/>
    </row>
    <row r="37" customFormat="false" ht="15" hidden="false" customHeight="false" outlineLevel="0" collapsed="false">
      <c r="A37" s="8" t="s">
        <v>165</v>
      </c>
      <c r="B37" s="8" t="s">
        <v>130</v>
      </c>
      <c r="C37" s="12"/>
      <c r="D37" s="12"/>
      <c r="E37" s="12"/>
      <c r="F37" s="12"/>
      <c r="G37" s="12"/>
      <c r="H37" s="12"/>
      <c r="I37" s="12"/>
      <c r="J37" s="12"/>
    </row>
    <row r="38" customFormat="false" ht="15" hidden="false" customHeight="false" outlineLevel="0" collapsed="false">
      <c r="A38" s="8" t="s">
        <v>166</v>
      </c>
      <c r="B38" s="8" t="s">
        <v>130</v>
      </c>
      <c r="C38" s="12"/>
      <c r="D38" s="12"/>
      <c r="E38" s="12"/>
      <c r="F38" s="12"/>
      <c r="G38" s="12"/>
      <c r="H38" s="12"/>
      <c r="I38" s="12"/>
      <c r="J38" s="12"/>
    </row>
    <row r="39" customFormat="false" ht="15" hidden="false" customHeight="false" outlineLevel="0" collapsed="false">
      <c r="A39" s="8" t="s">
        <v>167</v>
      </c>
      <c r="B39" s="8" t="s">
        <v>168</v>
      </c>
      <c r="C39" s="12"/>
      <c r="D39" s="12"/>
      <c r="E39" s="12"/>
      <c r="F39" s="12"/>
      <c r="G39" s="12"/>
      <c r="H39" s="12"/>
      <c r="I39" s="12"/>
      <c r="J39" s="12"/>
    </row>
    <row r="40" customFormat="false" ht="15" hidden="false" customHeight="false" outlineLevel="0" collapsed="false">
      <c r="A40" s="8" t="s">
        <v>169</v>
      </c>
      <c r="B40" s="8" t="s">
        <v>168</v>
      </c>
      <c r="C40" s="12"/>
      <c r="D40" s="12"/>
      <c r="E40" s="12"/>
      <c r="F40" s="12"/>
      <c r="G40" s="12"/>
      <c r="H40" s="12"/>
      <c r="I40" s="12"/>
      <c r="J40" s="12"/>
    </row>
    <row r="41" customFormat="false" ht="15" hidden="false" customHeight="false" outlineLevel="0" collapsed="false">
      <c r="A41" s="8" t="s">
        <v>170</v>
      </c>
      <c r="B41" s="8" t="s">
        <v>168</v>
      </c>
      <c r="C41" s="12"/>
      <c r="D41" s="12"/>
      <c r="E41" s="12"/>
      <c r="F41" s="12"/>
      <c r="G41" s="12"/>
      <c r="H41" s="12"/>
      <c r="I41" s="12"/>
      <c r="J41" s="12"/>
    </row>
    <row r="42" customFormat="false" ht="15" hidden="false" customHeight="false" outlineLevel="0" collapsed="false">
      <c r="A42" s="8" t="s">
        <v>171</v>
      </c>
      <c r="B42" s="8" t="s">
        <v>168</v>
      </c>
      <c r="C42" s="12"/>
      <c r="D42" s="12"/>
      <c r="E42" s="12"/>
      <c r="F42" s="12"/>
      <c r="G42" s="12"/>
      <c r="H42" s="12"/>
      <c r="I42" s="12"/>
      <c r="J42" s="12"/>
    </row>
    <row r="43" customFormat="false" ht="15" hidden="false" customHeight="false" outlineLevel="0" collapsed="false">
      <c r="A43" s="8" t="s">
        <v>172</v>
      </c>
      <c r="B43" s="8" t="s">
        <v>168</v>
      </c>
      <c r="C43" s="12"/>
      <c r="D43" s="12"/>
      <c r="E43" s="12"/>
      <c r="F43" s="12"/>
      <c r="G43" s="12"/>
      <c r="H43" s="12"/>
      <c r="I43" s="12"/>
      <c r="J43" s="12"/>
    </row>
    <row r="44" customFormat="false" ht="15" hidden="false" customHeight="false" outlineLevel="0" collapsed="false">
      <c r="A44" s="8" t="s">
        <v>173</v>
      </c>
      <c r="B44" s="8" t="s">
        <v>168</v>
      </c>
      <c r="C44" s="12"/>
      <c r="D44" s="12"/>
      <c r="E44" s="12"/>
      <c r="F44" s="12"/>
      <c r="G44" s="12"/>
      <c r="H44" s="12"/>
      <c r="I44" s="12"/>
      <c r="J44" s="12"/>
    </row>
    <row r="45" customFormat="false" ht="15" hidden="false" customHeight="false" outlineLevel="0" collapsed="false">
      <c r="A45" s="8" t="s">
        <v>174</v>
      </c>
      <c r="B45" s="8" t="s">
        <v>168</v>
      </c>
      <c r="C45" s="12"/>
      <c r="D45" s="12"/>
      <c r="E45" s="12"/>
      <c r="F45" s="12"/>
      <c r="G45" s="12"/>
      <c r="H45" s="12"/>
      <c r="I45" s="12"/>
      <c r="J45" s="12"/>
    </row>
    <row r="46" customFormat="false" ht="15" hidden="false" customHeight="false" outlineLevel="0" collapsed="false">
      <c r="A46" s="8" t="s">
        <v>175</v>
      </c>
      <c r="B46" s="8" t="s">
        <v>168</v>
      </c>
      <c r="C46" s="12"/>
      <c r="D46" s="12"/>
      <c r="E46" s="12"/>
      <c r="F46" s="12"/>
      <c r="G46" s="12"/>
      <c r="H46" s="12"/>
      <c r="I46" s="12"/>
      <c r="J46" s="12"/>
    </row>
    <row r="47" customFormat="false" ht="15" hidden="false" customHeight="false" outlineLevel="0" collapsed="false">
      <c r="A47" s="8" t="s">
        <v>176</v>
      </c>
      <c r="B47" s="8" t="s">
        <v>177</v>
      </c>
      <c r="C47" s="12"/>
      <c r="D47" s="12"/>
      <c r="E47" s="12"/>
      <c r="F47" s="12"/>
      <c r="G47" s="12"/>
      <c r="H47" s="12"/>
      <c r="I47" s="12"/>
      <c r="J47" s="12"/>
    </row>
    <row r="48" customFormat="false" ht="15" hidden="false" customHeight="false" outlineLevel="0" collapsed="false">
      <c r="A48" s="8" t="s">
        <v>178</v>
      </c>
      <c r="B48" s="8" t="s">
        <v>177</v>
      </c>
      <c r="C48" s="12"/>
      <c r="D48" s="12"/>
      <c r="E48" s="12"/>
      <c r="F48" s="12"/>
      <c r="G48" s="12"/>
      <c r="H48" s="12"/>
      <c r="I48" s="12"/>
      <c r="J48" s="12"/>
    </row>
    <row r="49" customFormat="false" ht="15" hidden="false" customHeight="false" outlineLevel="0" collapsed="false">
      <c r="A49" s="8" t="s">
        <v>179</v>
      </c>
      <c r="B49" s="8" t="s">
        <v>177</v>
      </c>
      <c r="C49" s="12"/>
      <c r="D49" s="12"/>
      <c r="E49" s="12"/>
      <c r="F49" s="12"/>
      <c r="G49" s="12"/>
      <c r="H49" s="12"/>
      <c r="I49" s="12"/>
      <c r="J49" s="12"/>
    </row>
    <row r="50" customFormat="false" ht="15" hidden="false" customHeight="false" outlineLevel="0" collapsed="false">
      <c r="A50" s="8" t="s">
        <v>180</v>
      </c>
      <c r="B50" s="8" t="s">
        <v>177</v>
      </c>
      <c r="C50" s="12"/>
      <c r="D50" s="12"/>
      <c r="E50" s="12"/>
      <c r="F50" s="12"/>
      <c r="G50" s="12"/>
      <c r="H50" s="12"/>
      <c r="I50" s="12"/>
      <c r="J50" s="12"/>
    </row>
    <row r="51" customFormat="false" ht="15" hidden="false" customHeight="false" outlineLevel="0" collapsed="false">
      <c r="A51" s="8" t="s">
        <v>181</v>
      </c>
      <c r="B51" s="8" t="s">
        <v>177</v>
      </c>
      <c r="C51" s="12"/>
      <c r="D51" s="12"/>
      <c r="E51" s="12"/>
      <c r="F51" s="12"/>
      <c r="G51" s="12"/>
      <c r="H51" s="12"/>
      <c r="I51" s="12"/>
      <c r="J51" s="12"/>
    </row>
    <row r="52" customFormat="false" ht="15" hidden="false" customHeight="false" outlineLevel="0" collapsed="false">
      <c r="A52" s="8" t="s">
        <v>182</v>
      </c>
      <c r="B52" s="8" t="s">
        <v>177</v>
      </c>
      <c r="C52" s="12"/>
      <c r="D52" s="12"/>
      <c r="E52" s="12"/>
      <c r="F52" s="12"/>
      <c r="G52" s="12"/>
      <c r="H52" s="12"/>
      <c r="I52" s="12"/>
      <c r="J52" s="12"/>
    </row>
    <row r="53" customFormat="false" ht="15" hidden="false" customHeight="false" outlineLevel="0" collapsed="false">
      <c r="A53" s="8" t="s">
        <v>183</v>
      </c>
      <c r="B53" s="8" t="s">
        <v>177</v>
      </c>
      <c r="C53" s="12"/>
      <c r="D53" s="12"/>
      <c r="E53" s="12"/>
      <c r="F53" s="12"/>
      <c r="G53" s="12"/>
      <c r="H53" s="12"/>
      <c r="I53" s="12"/>
      <c r="J53" s="12"/>
    </row>
    <row r="54" customFormat="false" ht="15" hidden="false" customHeight="false" outlineLevel="0" collapsed="false">
      <c r="A54" s="8" t="s">
        <v>184</v>
      </c>
      <c r="B54" s="8" t="s">
        <v>177</v>
      </c>
      <c r="C54" s="12"/>
      <c r="D54" s="12"/>
      <c r="E54" s="12"/>
      <c r="F54" s="12"/>
      <c r="G54" s="12"/>
      <c r="H54" s="12"/>
      <c r="I54" s="12"/>
      <c r="J54" s="12"/>
    </row>
    <row r="55" customFormat="false" ht="15" hidden="false" customHeight="false" outlineLevel="0" collapsed="false">
      <c r="A55" s="8" t="s">
        <v>185</v>
      </c>
      <c r="B55" s="8" t="s">
        <v>177</v>
      </c>
      <c r="C55" s="12"/>
      <c r="D55" s="12"/>
      <c r="E55" s="12"/>
      <c r="F55" s="12"/>
      <c r="G55" s="12"/>
      <c r="H55" s="12"/>
      <c r="I55" s="12"/>
      <c r="J55" s="12"/>
    </row>
    <row r="56" customFormat="false" ht="15" hidden="false" customHeight="false" outlineLevel="0" collapsed="false">
      <c r="A56" s="8" t="s">
        <v>186</v>
      </c>
      <c r="B56" s="8" t="s">
        <v>177</v>
      </c>
      <c r="C56" s="12"/>
      <c r="D56" s="12"/>
      <c r="E56" s="12"/>
      <c r="F56" s="12"/>
      <c r="G56" s="12"/>
      <c r="H56" s="12"/>
      <c r="I56" s="12"/>
      <c r="J56" s="12"/>
    </row>
    <row r="57" customFormat="false" ht="15" hidden="false" customHeight="false" outlineLevel="0" collapsed="false">
      <c r="A57" s="8" t="s">
        <v>187</v>
      </c>
      <c r="B57" s="8" t="s">
        <v>177</v>
      </c>
      <c r="C57" s="12"/>
      <c r="D57" s="12"/>
      <c r="E57" s="12"/>
      <c r="F57" s="12"/>
      <c r="G57" s="12"/>
      <c r="H57" s="12"/>
      <c r="I57" s="12"/>
      <c r="J57" s="12"/>
    </row>
    <row r="58" customFormat="false" ht="15" hidden="false" customHeight="false" outlineLevel="0" collapsed="false">
      <c r="A58" s="8" t="s">
        <v>188</v>
      </c>
      <c r="B58" s="8" t="s">
        <v>177</v>
      </c>
      <c r="C58" s="12"/>
      <c r="D58" s="12"/>
      <c r="E58" s="12"/>
      <c r="F58" s="12"/>
      <c r="G58" s="12"/>
      <c r="H58" s="12"/>
      <c r="I58" s="12"/>
      <c r="J58" s="12"/>
    </row>
    <row r="59" customFormat="false" ht="15" hidden="false" customHeight="false" outlineLevel="0" collapsed="false">
      <c r="A59" s="8" t="s">
        <v>189</v>
      </c>
      <c r="B59" s="8" t="s">
        <v>177</v>
      </c>
      <c r="C59" s="12"/>
      <c r="D59" s="12"/>
      <c r="E59" s="12"/>
      <c r="F59" s="12"/>
      <c r="G59" s="12"/>
      <c r="H59" s="12"/>
      <c r="I59" s="12"/>
      <c r="J59" s="12"/>
    </row>
    <row r="60" customFormat="false" ht="15" hidden="false" customHeight="false" outlineLevel="0" collapsed="false">
      <c r="A60" s="8" t="s">
        <v>190</v>
      </c>
      <c r="B60" s="8" t="s">
        <v>177</v>
      </c>
      <c r="C60" s="12"/>
      <c r="D60" s="12"/>
      <c r="E60" s="12"/>
      <c r="F60" s="12"/>
      <c r="G60" s="12"/>
      <c r="H60" s="12"/>
      <c r="I60" s="12"/>
      <c r="J60" s="12"/>
    </row>
    <row r="61" customFormat="false" ht="15" hidden="false" customHeight="false" outlineLevel="0" collapsed="false">
      <c r="A61" s="8" t="s">
        <v>191</v>
      </c>
      <c r="B61" s="8" t="s">
        <v>192</v>
      </c>
      <c r="C61" s="12"/>
      <c r="D61" s="12"/>
      <c r="E61" s="12"/>
      <c r="F61" s="12"/>
      <c r="G61" s="12"/>
      <c r="H61" s="12"/>
      <c r="I61" s="12"/>
      <c r="J61" s="12"/>
    </row>
    <row r="62" customFormat="false" ht="15" hidden="false" customHeight="false" outlineLevel="0" collapsed="false">
      <c r="A62" s="8" t="s">
        <v>193</v>
      </c>
      <c r="B62" s="8" t="s">
        <v>192</v>
      </c>
      <c r="C62" s="12"/>
      <c r="D62" s="12"/>
      <c r="E62" s="12"/>
      <c r="F62" s="12"/>
      <c r="G62" s="12"/>
      <c r="H62" s="12"/>
      <c r="I62" s="12"/>
      <c r="J62" s="12"/>
    </row>
    <row r="63" customFormat="false" ht="15" hidden="false" customHeight="false" outlineLevel="0" collapsed="false">
      <c r="A63" s="8" t="s">
        <v>194</v>
      </c>
      <c r="B63" s="8" t="s">
        <v>192</v>
      </c>
      <c r="C63" s="12"/>
      <c r="D63" s="12"/>
      <c r="E63" s="12"/>
      <c r="F63" s="12"/>
      <c r="G63" s="12"/>
      <c r="H63" s="12"/>
      <c r="I63" s="12"/>
      <c r="J63" s="12"/>
    </row>
    <row r="64" customFormat="false" ht="15" hidden="false" customHeight="false" outlineLevel="0" collapsed="false">
      <c r="A64" s="8" t="s">
        <v>195</v>
      </c>
      <c r="B64" s="8" t="s">
        <v>192</v>
      </c>
      <c r="C64" s="12"/>
      <c r="D64" s="12"/>
      <c r="E64" s="12"/>
      <c r="F64" s="12"/>
      <c r="G64" s="12"/>
      <c r="H64" s="12"/>
      <c r="I64" s="12"/>
      <c r="J64" s="12"/>
    </row>
    <row r="65" customFormat="false" ht="15" hidden="false" customHeight="false" outlineLevel="0" collapsed="false">
      <c r="A65" s="8" t="s">
        <v>196</v>
      </c>
      <c r="B65" s="8" t="s">
        <v>192</v>
      </c>
      <c r="C65" s="12"/>
      <c r="D65" s="12"/>
      <c r="E65" s="12"/>
      <c r="F65" s="12"/>
      <c r="G65" s="12"/>
      <c r="H65" s="12"/>
      <c r="I65" s="12"/>
      <c r="J65" s="12"/>
    </row>
    <row r="66" customFormat="false" ht="15" hidden="false" customHeight="false" outlineLevel="0" collapsed="false">
      <c r="A66" s="8" t="s">
        <v>197</v>
      </c>
      <c r="B66" s="8" t="s">
        <v>192</v>
      </c>
      <c r="C66" s="12"/>
      <c r="D66" s="12"/>
      <c r="E66" s="12"/>
      <c r="F66" s="12"/>
      <c r="G66" s="12"/>
      <c r="H66" s="12"/>
      <c r="I66" s="12"/>
      <c r="J66" s="12"/>
    </row>
    <row r="67" customFormat="false" ht="15" hidden="false" customHeight="false" outlineLevel="0" collapsed="false">
      <c r="A67" s="8" t="s">
        <v>198</v>
      </c>
      <c r="B67" s="8" t="s">
        <v>192</v>
      </c>
      <c r="C67" s="12"/>
      <c r="D67" s="12"/>
      <c r="E67" s="12"/>
      <c r="F67" s="12"/>
      <c r="G67" s="12"/>
      <c r="H67" s="12"/>
      <c r="I67" s="12"/>
      <c r="J67" s="12"/>
    </row>
    <row r="68" customFormat="false" ht="15" hidden="false" customHeight="false" outlineLevel="0" collapsed="false">
      <c r="A68" s="8" t="s">
        <v>199</v>
      </c>
      <c r="B68" s="8" t="s">
        <v>192</v>
      </c>
      <c r="C68" s="12"/>
      <c r="D68" s="12"/>
      <c r="E68" s="12"/>
      <c r="F68" s="12"/>
      <c r="G68" s="12"/>
      <c r="H68" s="12"/>
      <c r="I68" s="12"/>
      <c r="J68" s="12"/>
    </row>
    <row r="69" customFormat="false" ht="15" hidden="false" customHeight="false" outlineLevel="0" collapsed="false">
      <c r="A69" s="8" t="s">
        <v>200</v>
      </c>
      <c r="B69" s="8" t="s">
        <v>192</v>
      </c>
      <c r="C69" s="12"/>
      <c r="D69" s="12"/>
      <c r="E69" s="12"/>
      <c r="F69" s="12"/>
      <c r="G69" s="12"/>
      <c r="H69" s="12"/>
      <c r="I69" s="12"/>
      <c r="J69" s="12"/>
    </row>
    <row r="70" customFormat="false" ht="15" hidden="false" customHeight="false" outlineLevel="0" collapsed="false">
      <c r="A70" s="8" t="s">
        <v>201</v>
      </c>
      <c r="B70" s="8" t="s">
        <v>192</v>
      </c>
      <c r="C70" s="12"/>
      <c r="D70" s="12"/>
      <c r="E70" s="12"/>
      <c r="F70" s="12"/>
      <c r="G70" s="12"/>
      <c r="H70" s="12"/>
      <c r="I70" s="12"/>
      <c r="J70" s="12"/>
    </row>
    <row r="71" customFormat="false" ht="15" hidden="false" customHeight="false" outlineLevel="0" collapsed="false">
      <c r="A71" s="8" t="s">
        <v>202</v>
      </c>
      <c r="B71" s="8" t="s">
        <v>192</v>
      </c>
      <c r="C71" s="12"/>
      <c r="D71" s="12"/>
      <c r="E71" s="12"/>
      <c r="F71" s="12"/>
      <c r="G71" s="12"/>
      <c r="H71" s="12"/>
      <c r="I71" s="12"/>
      <c r="J71" s="12"/>
    </row>
    <row r="72" customFormat="false" ht="15" hidden="false" customHeight="false" outlineLevel="0" collapsed="false">
      <c r="A72" s="8" t="s">
        <v>203</v>
      </c>
      <c r="B72" s="8" t="s">
        <v>192</v>
      </c>
      <c r="C72" s="12"/>
      <c r="D72" s="12"/>
      <c r="E72" s="12"/>
      <c r="F72" s="12"/>
      <c r="G72" s="12"/>
      <c r="H72" s="12"/>
      <c r="I72" s="12"/>
      <c r="J72" s="12"/>
    </row>
    <row r="73" customFormat="false" ht="15" hidden="false" customHeight="false" outlineLevel="0" collapsed="false">
      <c r="A73" s="8" t="s">
        <v>204</v>
      </c>
      <c r="B73" s="8" t="s">
        <v>192</v>
      </c>
      <c r="C73" s="12"/>
      <c r="D73" s="12"/>
      <c r="E73" s="12"/>
      <c r="F73" s="12"/>
      <c r="G73" s="12"/>
      <c r="H73" s="12"/>
      <c r="I73" s="12"/>
      <c r="J73" s="12"/>
    </row>
    <row r="74" customFormat="false" ht="15" hidden="false" customHeight="false" outlineLevel="0" collapsed="false">
      <c r="A74" s="8" t="s">
        <v>205</v>
      </c>
      <c r="B74" s="8" t="s">
        <v>192</v>
      </c>
      <c r="C74" s="12"/>
      <c r="D74" s="12"/>
      <c r="E74" s="12"/>
      <c r="F74" s="12"/>
      <c r="G74" s="12"/>
      <c r="H74" s="12"/>
      <c r="I74" s="12"/>
      <c r="J74" s="12"/>
    </row>
    <row r="75" customFormat="false" ht="15" hidden="false" customHeight="false" outlineLevel="0" collapsed="false">
      <c r="A75" s="8" t="s">
        <v>206</v>
      </c>
      <c r="B75" s="8" t="s">
        <v>192</v>
      </c>
      <c r="C75" s="12"/>
      <c r="D75" s="12"/>
      <c r="E75" s="12"/>
      <c r="F75" s="12"/>
      <c r="G75" s="12"/>
      <c r="H75" s="12"/>
      <c r="I75" s="12"/>
      <c r="J75" s="12"/>
    </row>
    <row r="76" customFormat="false" ht="15" hidden="false" customHeight="false" outlineLevel="0" collapsed="false">
      <c r="A76" s="8" t="s">
        <v>207</v>
      </c>
      <c r="B76" s="8" t="s">
        <v>192</v>
      </c>
      <c r="C76" s="12"/>
      <c r="D76" s="12"/>
      <c r="E76" s="12"/>
      <c r="F76" s="12"/>
      <c r="G76" s="12"/>
      <c r="H76" s="12"/>
      <c r="I76" s="12"/>
      <c r="J76" s="12"/>
    </row>
    <row r="77" customFormat="false" ht="15" hidden="false" customHeight="false" outlineLevel="0" collapsed="false">
      <c r="A77" s="8" t="s">
        <v>208</v>
      </c>
      <c r="B77" s="8" t="s">
        <v>192</v>
      </c>
      <c r="C77" s="12"/>
      <c r="D77" s="12"/>
      <c r="E77" s="12"/>
      <c r="F77" s="12"/>
      <c r="G77" s="12"/>
      <c r="H77" s="12"/>
      <c r="I77" s="12"/>
      <c r="J77" s="12"/>
    </row>
    <row r="78" customFormat="false" ht="15" hidden="false" customHeight="false" outlineLevel="0" collapsed="false">
      <c r="A78" s="8" t="s">
        <v>209</v>
      </c>
      <c r="B78" s="8" t="s">
        <v>192</v>
      </c>
      <c r="C78" s="12"/>
      <c r="D78" s="12"/>
      <c r="E78" s="12"/>
      <c r="F78" s="12"/>
      <c r="G78" s="12"/>
      <c r="H78" s="12"/>
      <c r="I78" s="12"/>
      <c r="J78" s="12"/>
    </row>
    <row r="79" customFormat="false" ht="15" hidden="false" customHeight="false" outlineLevel="0" collapsed="false">
      <c r="A79" s="8" t="s">
        <v>210</v>
      </c>
      <c r="B79" s="8" t="s">
        <v>192</v>
      </c>
      <c r="C79" s="12"/>
      <c r="D79" s="12"/>
      <c r="E79" s="12"/>
      <c r="F79" s="12"/>
      <c r="G79" s="12"/>
      <c r="H79" s="12"/>
      <c r="I79" s="12"/>
      <c r="J79" s="12"/>
    </row>
    <row r="80" customFormat="false" ht="15" hidden="false" customHeight="false" outlineLevel="0" collapsed="false">
      <c r="A80" s="8" t="s">
        <v>211</v>
      </c>
      <c r="B80" s="8" t="s">
        <v>192</v>
      </c>
      <c r="C80" s="12"/>
      <c r="D80" s="12"/>
      <c r="E80" s="12"/>
      <c r="F80" s="12"/>
      <c r="G80" s="12"/>
      <c r="H80" s="12"/>
      <c r="I80" s="12"/>
      <c r="J80" s="12"/>
    </row>
    <row r="81" customFormat="false" ht="15" hidden="false" customHeight="false" outlineLevel="0" collapsed="false">
      <c r="A81" s="8" t="s">
        <v>212</v>
      </c>
      <c r="B81" s="8" t="s">
        <v>192</v>
      </c>
      <c r="C81" s="12"/>
      <c r="D81" s="12"/>
      <c r="E81" s="12"/>
      <c r="F81" s="12"/>
      <c r="G81" s="12"/>
      <c r="H81" s="12"/>
      <c r="I81" s="12"/>
      <c r="J81" s="12"/>
    </row>
    <row r="82" customFormat="false" ht="15" hidden="false" customHeight="false" outlineLevel="0" collapsed="false">
      <c r="A82" s="8" t="s">
        <v>213</v>
      </c>
      <c r="B82" s="8" t="s">
        <v>192</v>
      </c>
      <c r="C82" s="12"/>
      <c r="D82" s="12"/>
      <c r="E82" s="12"/>
      <c r="F82" s="12"/>
      <c r="G82" s="12"/>
      <c r="H82" s="12"/>
      <c r="I82" s="12"/>
      <c r="J82" s="12"/>
    </row>
    <row r="83" customFormat="false" ht="15" hidden="false" customHeight="false" outlineLevel="0" collapsed="false">
      <c r="A83" s="8" t="s">
        <v>214</v>
      </c>
      <c r="B83" s="8" t="s">
        <v>192</v>
      </c>
      <c r="C83" s="12"/>
      <c r="D83" s="12"/>
      <c r="E83" s="12"/>
      <c r="F83" s="12"/>
      <c r="G83" s="12"/>
      <c r="H83" s="12"/>
      <c r="I83" s="12"/>
      <c r="J83" s="12"/>
    </row>
    <row r="84" customFormat="false" ht="15" hidden="false" customHeight="false" outlineLevel="0" collapsed="false">
      <c r="A84" s="8" t="s">
        <v>215</v>
      </c>
      <c r="B84" s="8" t="s">
        <v>192</v>
      </c>
      <c r="C84" s="12"/>
      <c r="D84" s="12"/>
      <c r="E84" s="12"/>
      <c r="F84" s="12"/>
      <c r="G84" s="12"/>
      <c r="H84" s="12"/>
      <c r="I84" s="12"/>
      <c r="J84" s="12"/>
    </row>
    <row r="85" customFormat="false" ht="15" hidden="false" customHeight="false" outlineLevel="0" collapsed="false">
      <c r="A85" s="8" t="s">
        <v>216</v>
      </c>
      <c r="B85" s="8" t="s">
        <v>192</v>
      </c>
      <c r="C85" s="12"/>
      <c r="D85" s="12"/>
      <c r="E85" s="12"/>
      <c r="F85" s="12"/>
      <c r="G85" s="12"/>
      <c r="H85" s="12"/>
      <c r="I85" s="12"/>
      <c r="J85" s="12"/>
    </row>
    <row r="86" customFormat="false" ht="15" hidden="false" customHeight="false" outlineLevel="0" collapsed="false">
      <c r="A86" s="8" t="s">
        <v>217</v>
      </c>
      <c r="B86" s="8" t="s">
        <v>192</v>
      </c>
      <c r="C86" s="12"/>
      <c r="D86" s="12"/>
      <c r="E86" s="12"/>
      <c r="F86" s="12"/>
      <c r="G86" s="12"/>
      <c r="H86" s="12"/>
      <c r="I86" s="12"/>
      <c r="J86" s="12"/>
    </row>
    <row r="87" customFormat="false" ht="15" hidden="false" customHeight="false" outlineLevel="0" collapsed="false">
      <c r="A87" s="8" t="s">
        <v>218</v>
      </c>
      <c r="B87" s="8" t="s">
        <v>192</v>
      </c>
      <c r="C87" s="12"/>
      <c r="D87" s="12"/>
      <c r="E87" s="12"/>
      <c r="F87" s="12"/>
      <c r="G87" s="12"/>
      <c r="H87" s="12"/>
      <c r="I87" s="12"/>
      <c r="J87" s="12"/>
    </row>
    <row r="88" customFormat="false" ht="15" hidden="false" customHeight="false" outlineLevel="0" collapsed="false">
      <c r="A88" s="8" t="s">
        <v>219</v>
      </c>
      <c r="B88" s="8" t="s">
        <v>192</v>
      </c>
      <c r="C88" s="12"/>
      <c r="D88" s="12"/>
      <c r="E88" s="12"/>
      <c r="F88" s="12"/>
      <c r="G88" s="12"/>
      <c r="H88" s="12"/>
      <c r="I88" s="12"/>
      <c r="J88" s="12"/>
    </row>
    <row r="89" customFormat="false" ht="15" hidden="false" customHeight="false" outlineLevel="0" collapsed="false">
      <c r="A89" s="8" t="s">
        <v>220</v>
      </c>
      <c r="B89" s="8" t="s">
        <v>192</v>
      </c>
      <c r="C89" s="12"/>
      <c r="D89" s="12"/>
      <c r="E89" s="12"/>
      <c r="F89" s="12"/>
      <c r="G89" s="12"/>
      <c r="H89" s="12"/>
      <c r="I89" s="12"/>
      <c r="J89" s="12"/>
    </row>
    <row r="90" customFormat="false" ht="15" hidden="false" customHeight="false" outlineLevel="0" collapsed="false">
      <c r="A90" s="8" t="s">
        <v>221</v>
      </c>
      <c r="B90" s="8" t="s">
        <v>192</v>
      </c>
      <c r="C90" s="12"/>
      <c r="D90" s="12"/>
      <c r="E90" s="12"/>
      <c r="F90" s="12"/>
      <c r="G90" s="12"/>
      <c r="H90" s="12"/>
      <c r="I90" s="12"/>
      <c r="J90" s="12"/>
    </row>
    <row r="91" customFormat="false" ht="15" hidden="false" customHeight="false" outlineLevel="0" collapsed="false">
      <c r="A91" s="8" t="s">
        <v>222</v>
      </c>
      <c r="B91" s="8" t="s">
        <v>192</v>
      </c>
      <c r="C91" s="12"/>
      <c r="D91" s="12"/>
      <c r="E91" s="12"/>
      <c r="F91" s="12"/>
      <c r="G91" s="12"/>
      <c r="H91" s="12"/>
      <c r="I91" s="12"/>
      <c r="J91" s="12"/>
    </row>
    <row r="92" customFormat="false" ht="15" hidden="false" customHeight="false" outlineLevel="0" collapsed="false">
      <c r="A92" s="8" t="s">
        <v>223</v>
      </c>
      <c r="B92" s="8" t="s">
        <v>192</v>
      </c>
      <c r="C92" s="12"/>
      <c r="D92" s="12"/>
      <c r="E92" s="12"/>
      <c r="F92" s="12"/>
      <c r="G92" s="12"/>
      <c r="H92" s="12"/>
      <c r="I92" s="12"/>
      <c r="J92" s="12"/>
    </row>
    <row r="93" customFormat="false" ht="15" hidden="false" customHeight="false" outlineLevel="0" collapsed="false">
      <c r="A93" s="8" t="s">
        <v>224</v>
      </c>
      <c r="B93" s="8" t="s">
        <v>192</v>
      </c>
      <c r="C93" s="12"/>
      <c r="D93" s="12"/>
      <c r="E93" s="12"/>
      <c r="F93" s="12"/>
      <c r="G93" s="12"/>
      <c r="H93" s="12"/>
      <c r="I93" s="12"/>
      <c r="J93" s="12"/>
    </row>
    <row r="94" customFormat="false" ht="15" hidden="false" customHeight="false" outlineLevel="0" collapsed="false">
      <c r="A94" s="8" t="s">
        <v>225</v>
      </c>
      <c r="B94" s="8" t="s">
        <v>192</v>
      </c>
      <c r="C94" s="12"/>
      <c r="D94" s="12"/>
      <c r="E94" s="12"/>
      <c r="F94" s="12"/>
      <c r="G94" s="12"/>
      <c r="H94" s="12"/>
      <c r="I94" s="12"/>
      <c r="J94" s="12"/>
    </row>
    <row r="96" customFormat="false" ht="15" hidden="false" customHeight="false" outlineLevel="0" collapsed="false">
      <c r="B96" s="6" t="s">
        <v>226</v>
      </c>
    </row>
    <row r="97" customFormat="false" ht="15" hidden="false" customHeight="false" outlineLevel="0" collapsed="false">
      <c r="B97" s="13" t="s">
        <v>227</v>
      </c>
    </row>
  </sheetData>
  <dataValidations count="2">
    <dataValidation allowBlank="true" errorStyle="stop" operator="between" showDropDown="false" showErrorMessage="false" showInputMessage="false" sqref="E2:E94" type="list">
      <formula1>"0,1,2,3,4,N/A"</formula1>
      <formula2>0</formula2>
    </dataValidation>
    <dataValidation allowBlank="true" errorStyle="stop" operator="between" showDropDown="false" showErrorMessage="false" showInputMessage="false" sqref="D2:D94"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9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9"/>
    <col collapsed="false" customWidth="true" hidden="false" outlineLevel="0" max="2" min="2" style="0" width="13"/>
    <col collapsed="false" customWidth="true" hidden="false" outlineLevel="0" max="3" min="3" style="0" width="62"/>
    <col collapsed="false" customWidth="true" hidden="false" outlineLevel="0" max="4" min="4" style="0" width="14"/>
    <col collapsed="false" customWidth="true" hidden="false" outlineLevel="0" max="5" min="5" style="0" width="46"/>
    <col collapsed="false" customWidth="true" hidden="false" outlineLevel="0" max="6" min="6" style="0" width="16"/>
  </cols>
  <sheetData>
    <row r="1" customFormat="false" ht="30" hidden="false" customHeight="true" outlineLevel="0" collapsed="false">
      <c r="A1" s="11" t="s">
        <v>125</v>
      </c>
      <c r="B1" s="11" t="s">
        <v>128</v>
      </c>
      <c r="C1" s="11" t="s">
        <v>228</v>
      </c>
      <c r="D1" s="11" t="s">
        <v>229</v>
      </c>
      <c r="E1" s="11" t="s">
        <v>230</v>
      </c>
      <c r="F1" s="11" t="s">
        <v>49</v>
      </c>
    </row>
    <row r="2" customFormat="false" ht="15" hidden="false" customHeight="false" outlineLevel="0" collapsed="false">
      <c r="A2" s="8" t="s">
        <v>129</v>
      </c>
      <c r="B2" s="8" t="str">
        <f aca="false">IF('Annex A'!D2="","",'Annex A'!D2)</f>
        <v/>
      </c>
      <c r="C2" s="12"/>
      <c r="D2" s="12"/>
      <c r="E2" s="12"/>
      <c r="F2" s="12"/>
    </row>
    <row r="3" customFormat="false" ht="15" hidden="false" customHeight="false" outlineLevel="0" collapsed="false">
      <c r="A3" s="8" t="s">
        <v>131</v>
      </c>
      <c r="B3" s="8" t="str">
        <f aca="false">IF('Annex A'!D3="","",'Annex A'!D3)</f>
        <v/>
      </c>
      <c r="C3" s="12"/>
      <c r="D3" s="12"/>
      <c r="E3" s="12"/>
      <c r="F3" s="12"/>
    </row>
    <row r="4" customFormat="false" ht="15" hidden="false" customHeight="false" outlineLevel="0" collapsed="false">
      <c r="A4" s="8" t="s">
        <v>132</v>
      </c>
      <c r="B4" s="8" t="str">
        <f aca="false">IF('Annex A'!D4="","",'Annex A'!D4)</f>
        <v/>
      </c>
      <c r="C4" s="12"/>
      <c r="D4" s="12"/>
      <c r="E4" s="12"/>
      <c r="F4" s="12"/>
    </row>
    <row r="5" customFormat="false" ht="15" hidden="false" customHeight="false" outlineLevel="0" collapsed="false">
      <c r="A5" s="8" t="s">
        <v>133</v>
      </c>
      <c r="B5" s="8" t="str">
        <f aca="false">IF('Annex A'!D5="","",'Annex A'!D5)</f>
        <v/>
      </c>
      <c r="C5" s="12"/>
      <c r="D5" s="12"/>
      <c r="E5" s="12"/>
      <c r="F5" s="12"/>
    </row>
    <row r="6" customFormat="false" ht="15" hidden="false" customHeight="false" outlineLevel="0" collapsed="false">
      <c r="A6" s="8" t="s">
        <v>134</v>
      </c>
      <c r="B6" s="8" t="str">
        <f aca="false">IF('Annex A'!D6="","",'Annex A'!D6)</f>
        <v/>
      </c>
      <c r="C6" s="12"/>
      <c r="D6" s="12"/>
      <c r="E6" s="12"/>
      <c r="F6" s="12"/>
    </row>
    <row r="7" customFormat="false" ht="15" hidden="false" customHeight="false" outlineLevel="0" collapsed="false">
      <c r="A7" s="8" t="s">
        <v>135</v>
      </c>
      <c r="B7" s="8" t="str">
        <f aca="false">IF('Annex A'!D7="","",'Annex A'!D7)</f>
        <v/>
      </c>
      <c r="C7" s="12"/>
      <c r="D7" s="12"/>
      <c r="E7" s="12"/>
      <c r="F7" s="12"/>
    </row>
    <row r="8" customFormat="false" ht="15" hidden="false" customHeight="false" outlineLevel="0" collapsed="false">
      <c r="A8" s="8" t="s">
        <v>136</v>
      </c>
      <c r="B8" s="8" t="str">
        <f aca="false">IF('Annex A'!D8="","",'Annex A'!D8)</f>
        <v/>
      </c>
      <c r="C8" s="12"/>
      <c r="D8" s="12"/>
      <c r="E8" s="12"/>
      <c r="F8" s="12"/>
    </row>
    <row r="9" customFormat="false" ht="15" hidden="false" customHeight="false" outlineLevel="0" collapsed="false">
      <c r="A9" s="8" t="s">
        <v>137</v>
      </c>
      <c r="B9" s="8" t="str">
        <f aca="false">IF('Annex A'!D9="","",'Annex A'!D9)</f>
        <v/>
      </c>
      <c r="C9" s="12"/>
      <c r="D9" s="12"/>
      <c r="E9" s="12"/>
      <c r="F9" s="12"/>
    </row>
    <row r="10" customFormat="false" ht="15" hidden="false" customHeight="false" outlineLevel="0" collapsed="false">
      <c r="A10" s="8" t="s">
        <v>138</v>
      </c>
      <c r="B10" s="8" t="str">
        <f aca="false">IF('Annex A'!D10="","",'Annex A'!D10)</f>
        <v/>
      </c>
      <c r="C10" s="12"/>
      <c r="D10" s="12"/>
      <c r="E10" s="12"/>
      <c r="F10" s="12"/>
    </row>
    <row r="11" customFormat="false" ht="15" hidden="false" customHeight="false" outlineLevel="0" collapsed="false">
      <c r="A11" s="8" t="s">
        <v>139</v>
      </c>
      <c r="B11" s="8" t="str">
        <f aca="false">IF('Annex A'!D11="","",'Annex A'!D11)</f>
        <v/>
      </c>
      <c r="C11" s="12"/>
      <c r="D11" s="12"/>
      <c r="E11" s="12"/>
      <c r="F11" s="12"/>
    </row>
    <row r="12" customFormat="false" ht="15" hidden="false" customHeight="false" outlineLevel="0" collapsed="false">
      <c r="A12" s="8" t="s">
        <v>140</v>
      </c>
      <c r="B12" s="8" t="str">
        <f aca="false">IF('Annex A'!D12="","",'Annex A'!D12)</f>
        <v/>
      </c>
      <c r="C12" s="12"/>
      <c r="D12" s="12"/>
      <c r="E12" s="12"/>
      <c r="F12" s="12"/>
    </row>
    <row r="13" customFormat="false" ht="15" hidden="false" customHeight="false" outlineLevel="0" collapsed="false">
      <c r="A13" s="8" t="s">
        <v>141</v>
      </c>
      <c r="B13" s="8" t="str">
        <f aca="false">IF('Annex A'!D13="","",'Annex A'!D13)</f>
        <v/>
      </c>
      <c r="C13" s="12"/>
      <c r="D13" s="12"/>
      <c r="E13" s="12"/>
      <c r="F13" s="12"/>
    </row>
    <row r="14" customFormat="false" ht="15" hidden="false" customHeight="false" outlineLevel="0" collapsed="false">
      <c r="A14" s="8" t="s">
        <v>142</v>
      </c>
      <c r="B14" s="8" t="str">
        <f aca="false">IF('Annex A'!D14="","",'Annex A'!D14)</f>
        <v/>
      </c>
      <c r="C14" s="12"/>
      <c r="D14" s="12"/>
      <c r="E14" s="12"/>
      <c r="F14" s="12"/>
    </row>
    <row r="15" customFormat="false" ht="15" hidden="false" customHeight="false" outlineLevel="0" collapsed="false">
      <c r="A15" s="8" t="s">
        <v>143</v>
      </c>
      <c r="B15" s="8" t="str">
        <f aca="false">IF('Annex A'!D15="","",'Annex A'!D15)</f>
        <v/>
      </c>
      <c r="C15" s="12"/>
      <c r="D15" s="12"/>
      <c r="E15" s="12"/>
      <c r="F15" s="12"/>
    </row>
    <row r="16" customFormat="false" ht="15" hidden="false" customHeight="false" outlineLevel="0" collapsed="false">
      <c r="A16" s="8" t="s">
        <v>144</v>
      </c>
      <c r="B16" s="8" t="str">
        <f aca="false">IF('Annex A'!D16="","",'Annex A'!D16)</f>
        <v/>
      </c>
      <c r="C16" s="12"/>
      <c r="D16" s="12"/>
      <c r="E16" s="12"/>
      <c r="F16" s="12"/>
    </row>
    <row r="17" customFormat="false" ht="15" hidden="false" customHeight="false" outlineLevel="0" collapsed="false">
      <c r="A17" s="8" t="s">
        <v>145</v>
      </c>
      <c r="B17" s="8" t="str">
        <f aca="false">IF('Annex A'!D17="","",'Annex A'!D17)</f>
        <v/>
      </c>
      <c r="C17" s="12"/>
      <c r="D17" s="12"/>
      <c r="E17" s="12"/>
      <c r="F17" s="12"/>
    </row>
    <row r="18" customFormat="false" ht="15" hidden="false" customHeight="false" outlineLevel="0" collapsed="false">
      <c r="A18" s="8" t="s">
        <v>146</v>
      </c>
      <c r="B18" s="8" t="str">
        <f aca="false">IF('Annex A'!D18="","",'Annex A'!D18)</f>
        <v/>
      </c>
      <c r="C18" s="12"/>
      <c r="D18" s="12"/>
      <c r="E18" s="12"/>
      <c r="F18" s="12"/>
    </row>
    <row r="19" customFormat="false" ht="15" hidden="false" customHeight="false" outlineLevel="0" collapsed="false">
      <c r="A19" s="8" t="s">
        <v>147</v>
      </c>
      <c r="B19" s="8" t="str">
        <f aca="false">IF('Annex A'!D19="","",'Annex A'!D19)</f>
        <v/>
      </c>
      <c r="C19" s="12"/>
      <c r="D19" s="12"/>
      <c r="E19" s="12"/>
      <c r="F19" s="12"/>
    </row>
    <row r="20" customFormat="false" ht="15" hidden="false" customHeight="false" outlineLevel="0" collapsed="false">
      <c r="A20" s="8" t="s">
        <v>148</v>
      </c>
      <c r="B20" s="8" t="str">
        <f aca="false">IF('Annex A'!D20="","",'Annex A'!D20)</f>
        <v/>
      </c>
      <c r="C20" s="12"/>
      <c r="D20" s="12"/>
      <c r="E20" s="12"/>
      <c r="F20" s="12"/>
    </row>
    <row r="21" customFormat="false" ht="15" hidden="false" customHeight="false" outlineLevel="0" collapsed="false">
      <c r="A21" s="8" t="s">
        <v>149</v>
      </c>
      <c r="B21" s="8" t="str">
        <f aca="false">IF('Annex A'!D21="","",'Annex A'!D21)</f>
        <v/>
      </c>
      <c r="C21" s="12"/>
      <c r="D21" s="12"/>
      <c r="E21" s="12"/>
      <c r="F21" s="12"/>
    </row>
    <row r="22" customFormat="false" ht="15" hidden="false" customHeight="false" outlineLevel="0" collapsed="false">
      <c r="A22" s="8" t="s">
        <v>150</v>
      </c>
      <c r="B22" s="8" t="str">
        <f aca="false">IF('Annex A'!D22="","",'Annex A'!D22)</f>
        <v/>
      </c>
      <c r="C22" s="12"/>
      <c r="D22" s="12"/>
      <c r="E22" s="12"/>
      <c r="F22" s="12"/>
    </row>
    <row r="23" customFormat="false" ht="15" hidden="false" customHeight="false" outlineLevel="0" collapsed="false">
      <c r="A23" s="8" t="s">
        <v>151</v>
      </c>
      <c r="B23" s="8" t="str">
        <f aca="false">IF('Annex A'!D23="","",'Annex A'!D23)</f>
        <v/>
      </c>
      <c r="C23" s="12"/>
      <c r="D23" s="12"/>
      <c r="E23" s="12"/>
      <c r="F23" s="12"/>
    </row>
    <row r="24" customFormat="false" ht="15" hidden="false" customHeight="false" outlineLevel="0" collapsed="false">
      <c r="A24" s="8" t="s">
        <v>152</v>
      </c>
      <c r="B24" s="8" t="str">
        <f aca="false">IF('Annex A'!D24="","",'Annex A'!D24)</f>
        <v/>
      </c>
      <c r="C24" s="12"/>
      <c r="D24" s="12"/>
      <c r="E24" s="12"/>
      <c r="F24" s="12"/>
    </row>
    <row r="25" customFormat="false" ht="15" hidden="false" customHeight="false" outlineLevel="0" collapsed="false">
      <c r="A25" s="8" t="s">
        <v>153</v>
      </c>
      <c r="B25" s="8" t="str">
        <f aca="false">IF('Annex A'!D25="","",'Annex A'!D25)</f>
        <v/>
      </c>
      <c r="C25" s="12"/>
      <c r="D25" s="12"/>
      <c r="E25" s="12"/>
      <c r="F25" s="12"/>
    </row>
    <row r="26" customFormat="false" ht="15" hidden="false" customHeight="false" outlineLevel="0" collapsed="false">
      <c r="A26" s="8" t="s">
        <v>154</v>
      </c>
      <c r="B26" s="8" t="str">
        <f aca="false">IF('Annex A'!D26="","",'Annex A'!D26)</f>
        <v/>
      </c>
      <c r="C26" s="12"/>
      <c r="D26" s="12"/>
      <c r="E26" s="12"/>
      <c r="F26" s="12"/>
    </row>
    <row r="27" customFormat="false" ht="15" hidden="false" customHeight="false" outlineLevel="0" collapsed="false">
      <c r="A27" s="8" t="s">
        <v>155</v>
      </c>
      <c r="B27" s="8" t="str">
        <f aca="false">IF('Annex A'!D27="","",'Annex A'!D27)</f>
        <v/>
      </c>
      <c r="C27" s="12"/>
      <c r="D27" s="12"/>
      <c r="E27" s="12"/>
      <c r="F27" s="12"/>
    </row>
    <row r="28" customFormat="false" ht="15" hidden="false" customHeight="false" outlineLevel="0" collapsed="false">
      <c r="A28" s="8" t="s">
        <v>156</v>
      </c>
      <c r="B28" s="8" t="str">
        <f aca="false">IF('Annex A'!D28="","",'Annex A'!D28)</f>
        <v/>
      </c>
      <c r="C28" s="12"/>
      <c r="D28" s="12"/>
      <c r="E28" s="12"/>
      <c r="F28" s="12"/>
    </row>
    <row r="29" customFormat="false" ht="15" hidden="false" customHeight="false" outlineLevel="0" collapsed="false">
      <c r="A29" s="8" t="s">
        <v>157</v>
      </c>
      <c r="B29" s="8" t="str">
        <f aca="false">IF('Annex A'!D29="","",'Annex A'!D29)</f>
        <v/>
      </c>
      <c r="C29" s="12"/>
      <c r="D29" s="12"/>
      <c r="E29" s="12"/>
      <c r="F29" s="12"/>
    </row>
    <row r="30" customFormat="false" ht="15" hidden="false" customHeight="false" outlineLevel="0" collapsed="false">
      <c r="A30" s="8" t="s">
        <v>158</v>
      </c>
      <c r="B30" s="8" t="str">
        <f aca="false">IF('Annex A'!D30="","",'Annex A'!D30)</f>
        <v/>
      </c>
      <c r="C30" s="12"/>
      <c r="D30" s="12"/>
      <c r="E30" s="12"/>
      <c r="F30" s="12"/>
    </row>
    <row r="31" customFormat="false" ht="15" hidden="false" customHeight="false" outlineLevel="0" collapsed="false">
      <c r="A31" s="8" t="s">
        <v>159</v>
      </c>
      <c r="B31" s="8" t="str">
        <f aca="false">IF('Annex A'!D31="","",'Annex A'!D31)</f>
        <v/>
      </c>
      <c r="C31" s="12"/>
      <c r="D31" s="12"/>
      <c r="E31" s="12"/>
      <c r="F31" s="12"/>
    </row>
    <row r="32" customFormat="false" ht="15" hidden="false" customHeight="false" outlineLevel="0" collapsed="false">
      <c r="A32" s="8" t="s">
        <v>160</v>
      </c>
      <c r="B32" s="8" t="str">
        <f aca="false">IF('Annex A'!D32="","",'Annex A'!D32)</f>
        <v/>
      </c>
      <c r="C32" s="12"/>
      <c r="D32" s="12"/>
      <c r="E32" s="12"/>
      <c r="F32" s="12"/>
    </row>
    <row r="33" customFormat="false" ht="15" hidden="false" customHeight="false" outlineLevel="0" collapsed="false">
      <c r="A33" s="8" t="s">
        <v>161</v>
      </c>
      <c r="B33" s="8" t="str">
        <f aca="false">IF('Annex A'!D33="","",'Annex A'!D33)</f>
        <v/>
      </c>
      <c r="C33" s="12"/>
      <c r="D33" s="12"/>
      <c r="E33" s="12"/>
      <c r="F33" s="12"/>
    </row>
    <row r="34" customFormat="false" ht="15" hidden="false" customHeight="false" outlineLevel="0" collapsed="false">
      <c r="A34" s="8" t="s">
        <v>162</v>
      </c>
      <c r="B34" s="8" t="str">
        <f aca="false">IF('Annex A'!D34="","",'Annex A'!D34)</f>
        <v/>
      </c>
      <c r="C34" s="12"/>
      <c r="D34" s="12"/>
      <c r="E34" s="12"/>
      <c r="F34" s="12"/>
    </row>
    <row r="35" customFormat="false" ht="15" hidden="false" customHeight="false" outlineLevel="0" collapsed="false">
      <c r="A35" s="8" t="s">
        <v>163</v>
      </c>
      <c r="B35" s="8" t="str">
        <f aca="false">IF('Annex A'!D35="","",'Annex A'!D35)</f>
        <v/>
      </c>
      <c r="C35" s="12"/>
      <c r="D35" s="12"/>
      <c r="E35" s="12"/>
      <c r="F35" s="12"/>
    </row>
    <row r="36" customFormat="false" ht="15" hidden="false" customHeight="false" outlineLevel="0" collapsed="false">
      <c r="A36" s="8" t="s">
        <v>164</v>
      </c>
      <c r="B36" s="8" t="str">
        <f aca="false">IF('Annex A'!D36="","",'Annex A'!D36)</f>
        <v/>
      </c>
      <c r="C36" s="12"/>
      <c r="D36" s="12"/>
      <c r="E36" s="12"/>
      <c r="F36" s="12"/>
    </row>
    <row r="37" customFormat="false" ht="15" hidden="false" customHeight="false" outlineLevel="0" collapsed="false">
      <c r="A37" s="8" t="s">
        <v>165</v>
      </c>
      <c r="B37" s="8" t="str">
        <f aca="false">IF('Annex A'!D37="","",'Annex A'!D37)</f>
        <v/>
      </c>
      <c r="C37" s="12"/>
      <c r="D37" s="12"/>
      <c r="E37" s="12"/>
      <c r="F37" s="12"/>
    </row>
    <row r="38" customFormat="false" ht="15" hidden="false" customHeight="false" outlineLevel="0" collapsed="false">
      <c r="A38" s="8" t="s">
        <v>166</v>
      </c>
      <c r="B38" s="8" t="str">
        <f aca="false">IF('Annex A'!D38="","",'Annex A'!D38)</f>
        <v/>
      </c>
      <c r="C38" s="12"/>
      <c r="D38" s="12"/>
      <c r="E38" s="12"/>
      <c r="F38" s="12"/>
    </row>
    <row r="39" customFormat="false" ht="15" hidden="false" customHeight="false" outlineLevel="0" collapsed="false">
      <c r="A39" s="8" t="s">
        <v>167</v>
      </c>
      <c r="B39" s="8" t="str">
        <f aca="false">IF('Annex A'!D39="","",'Annex A'!D39)</f>
        <v/>
      </c>
      <c r="C39" s="12"/>
      <c r="D39" s="12"/>
      <c r="E39" s="12"/>
      <c r="F39" s="12"/>
    </row>
    <row r="40" customFormat="false" ht="15" hidden="false" customHeight="false" outlineLevel="0" collapsed="false">
      <c r="A40" s="8" t="s">
        <v>169</v>
      </c>
      <c r="B40" s="8" t="str">
        <f aca="false">IF('Annex A'!D40="","",'Annex A'!D40)</f>
        <v/>
      </c>
      <c r="C40" s="12"/>
      <c r="D40" s="12"/>
      <c r="E40" s="12"/>
      <c r="F40" s="12"/>
    </row>
    <row r="41" customFormat="false" ht="15" hidden="false" customHeight="false" outlineLevel="0" collapsed="false">
      <c r="A41" s="8" t="s">
        <v>170</v>
      </c>
      <c r="B41" s="8" t="str">
        <f aca="false">IF('Annex A'!D41="","",'Annex A'!D41)</f>
        <v/>
      </c>
      <c r="C41" s="12"/>
      <c r="D41" s="12"/>
      <c r="E41" s="12"/>
      <c r="F41" s="12"/>
    </row>
    <row r="42" customFormat="false" ht="15" hidden="false" customHeight="false" outlineLevel="0" collapsed="false">
      <c r="A42" s="8" t="s">
        <v>171</v>
      </c>
      <c r="B42" s="8" t="str">
        <f aca="false">IF('Annex A'!D42="","",'Annex A'!D42)</f>
        <v/>
      </c>
      <c r="C42" s="12"/>
      <c r="D42" s="12"/>
      <c r="E42" s="12"/>
      <c r="F42" s="12"/>
    </row>
    <row r="43" customFormat="false" ht="15" hidden="false" customHeight="false" outlineLevel="0" collapsed="false">
      <c r="A43" s="8" t="s">
        <v>172</v>
      </c>
      <c r="B43" s="8" t="str">
        <f aca="false">IF('Annex A'!D43="","",'Annex A'!D43)</f>
        <v/>
      </c>
      <c r="C43" s="12"/>
      <c r="D43" s="12"/>
      <c r="E43" s="12"/>
      <c r="F43" s="12"/>
    </row>
    <row r="44" customFormat="false" ht="15" hidden="false" customHeight="false" outlineLevel="0" collapsed="false">
      <c r="A44" s="8" t="s">
        <v>173</v>
      </c>
      <c r="B44" s="8" t="str">
        <f aca="false">IF('Annex A'!D44="","",'Annex A'!D44)</f>
        <v/>
      </c>
      <c r="C44" s="12"/>
      <c r="D44" s="12"/>
      <c r="E44" s="12"/>
      <c r="F44" s="12"/>
    </row>
    <row r="45" customFormat="false" ht="15" hidden="false" customHeight="false" outlineLevel="0" collapsed="false">
      <c r="A45" s="8" t="s">
        <v>174</v>
      </c>
      <c r="B45" s="8" t="str">
        <f aca="false">IF('Annex A'!D45="","",'Annex A'!D45)</f>
        <v/>
      </c>
      <c r="C45" s="12"/>
      <c r="D45" s="12"/>
      <c r="E45" s="12"/>
      <c r="F45" s="12"/>
    </row>
    <row r="46" customFormat="false" ht="15" hidden="false" customHeight="false" outlineLevel="0" collapsed="false">
      <c r="A46" s="8" t="s">
        <v>175</v>
      </c>
      <c r="B46" s="8" t="str">
        <f aca="false">IF('Annex A'!D46="","",'Annex A'!D46)</f>
        <v/>
      </c>
      <c r="C46" s="12"/>
      <c r="D46" s="12"/>
      <c r="E46" s="12"/>
      <c r="F46" s="12"/>
    </row>
    <row r="47" customFormat="false" ht="15" hidden="false" customHeight="false" outlineLevel="0" collapsed="false">
      <c r="A47" s="8" t="s">
        <v>176</v>
      </c>
      <c r="B47" s="8" t="str">
        <f aca="false">IF('Annex A'!D47="","",'Annex A'!D47)</f>
        <v/>
      </c>
      <c r="C47" s="12"/>
      <c r="D47" s="12"/>
      <c r="E47" s="12"/>
      <c r="F47" s="12"/>
    </row>
    <row r="48" customFormat="false" ht="15" hidden="false" customHeight="false" outlineLevel="0" collapsed="false">
      <c r="A48" s="8" t="s">
        <v>178</v>
      </c>
      <c r="B48" s="8" t="str">
        <f aca="false">IF('Annex A'!D48="","",'Annex A'!D48)</f>
        <v/>
      </c>
      <c r="C48" s="12"/>
      <c r="D48" s="12"/>
      <c r="E48" s="12"/>
      <c r="F48" s="12"/>
    </row>
    <row r="49" customFormat="false" ht="15" hidden="false" customHeight="false" outlineLevel="0" collapsed="false">
      <c r="A49" s="8" t="s">
        <v>179</v>
      </c>
      <c r="B49" s="8" t="str">
        <f aca="false">IF('Annex A'!D49="","",'Annex A'!D49)</f>
        <v/>
      </c>
      <c r="C49" s="12"/>
      <c r="D49" s="12"/>
      <c r="E49" s="12"/>
      <c r="F49" s="12"/>
    </row>
    <row r="50" customFormat="false" ht="15" hidden="false" customHeight="false" outlineLevel="0" collapsed="false">
      <c r="A50" s="8" t="s">
        <v>180</v>
      </c>
      <c r="B50" s="8" t="str">
        <f aca="false">IF('Annex A'!D50="","",'Annex A'!D50)</f>
        <v/>
      </c>
      <c r="C50" s="12"/>
      <c r="D50" s="12"/>
      <c r="E50" s="12"/>
      <c r="F50" s="12"/>
    </row>
    <row r="51" customFormat="false" ht="15" hidden="false" customHeight="false" outlineLevel="0" collapsed="false">
      <c r="A51" s="8" t="s">
        <v>181</v>
      </c>
      <c r="B51" s="8" t="str">
        <f aca="false">IF('Annex A'!D51="","",'Annex A'!D51)</f>
        <v/>
      </c>
      <c r="C51" s="12"/>
      <c r="D51" s="12"/>
      <c r="E51" s="12"/>
      <c r="F51" s="12"/>
    </row>
    <row r="52" customFormat="false" ht="15" hidden="false" customHeight="false" outlineLevel="0" collapsed="false">
      <c r="A52" s="8" t="s">
        <v>182</v>
      </c>
      <c r="B52" s="8" t="str">
        <f aca="false">IF('Annex A'!D52="","",'Annex A'!D52)</f>
        <v/>
      </c>
      <c r="C52" s="12"/>
      <c r="D52" s="12"/>
      <c r="E52" s="12"/>
      <c r="F52" s="12"/>
    </row>
    <row r="53" customFormat="false" ht="15" hidden="false" customHeight="false" outlineLevel="0" collapsed="false">
      <c r="A53" s="8" t="s">
        <v>183</v>
      </c>
      <c r="B53" s="8" t="str">
        <f aca="false">IF('Annex A'!D53="","",'Annex A'!D53)</f>
        <v/>
      </c>
      <c r="C53" s="12"/>
      <c r="D53" s="12"/>
      <c r="E53" s="12"/>
      <c r="F53" s="12"/>
    </row>
    <row r="54" customFormat="false" ht="15" hidden="false" customHeight="false" outlineLevel="0" collapsed="false">
      <c r="A54" s="8" t="s">
        <v>184</v>
      </c>
      <c r="B54" s="8" t="str">
        <f aca="false">IF('Annex A'!D54="","",'Annex A'!D54)</f>
        <v/>
      </c>
      <c r="C54" s="12"/>
      <c r="D54" s="12"/>
      <c r="E54" s="12"/>
      <c r="F54" s="12"/>
    </row>
    <row r="55" customFormat="false" ht="15" hidden="false" customHeight="false" outlineLevel="0" collapsed="false">
      <c r="A55" s="8" t="s">
        <v>185</v>
      </c>
      <c r="B55" s="8" t="str">
        <f aca="false">IF('Annex A'!D55="","",'Annex A'!D55)</f>
        <v/>
      </c>
      <c r="C55" s="12"/>
      <c r="D55" s="12"/>
      <c r="E55" s="12"/>
      <c r="F55" s="12"/>
    </row>
    <row r="56" customFormat="false" ht="15" hidden="false" customHeight="false" outlineLevel="0" collapsed="false">
      <c r="A56" s="8" t="s">
        <v>186</v>
      </c>
      <c r="B56" s="8" t="str">
        <f aca="false">IF('Annex A'!D56="","",'Annex A'!D56)</f>
        <v/>
      </c>
      <c r="C56" s="12"/>
      <c r="D56" s="12"/>
      <c r="E56" s="12"/>
      <c r="F56" s="12"/>
    </row>
    <row r="57" customFormat="false" ht="15" hidden="false" customHeight="false" outlineLevel="0" collapsed="false">
      <c r="A57" s="8" t="s">
        <v>187</v>
      </c>
      <c r="B57" s="8" t="str">
        <f aca="false">IF('Annex A'!D57="","",'Annex A'!D57)</f>
        <v/>
      </c>
      <c r="C57" s="12"/>
      <c r="D57" s="12"/>
      <c r="E57" s="12"/>
      <c r="F57" s="12"/>
    </row>
    <row r="58" customFormat="false" ht="15" hidden="false" customHeight="false" outlineLevel="0" collapsed="false">
      <c r="A58" s="8" t="s">
        <v>188</v>
      </c>
      <c r="B58" s="8" t="str">
        <f aca="false">IF('Annex A'!D58="","",'Annex A'!D58)</f>
        <v/>
      </c>
      <c r="C58" s="12"/>
      <c r="D58" s="12"/>
      <c r="E58" s="12"/>
      <c r="F58" s="12"/>
    </row>
    <row r="59" customFormat="false" ht="15" hidden="false" customHeight="false" outlineLevel="0" collapsed="false">
      <c r="A59" s="8" t="s">
        <v>189</v>
      </c>
      <c r="B59" s="8" t="str">
        <f aca="false">IF('Annex A'!D59="","",'Annex A'!D59)</f>
        <v/>
      </c>
      <c r="C59" s="12"/>
      <c r="D59" s="12"/>
      <c r="E59" s="12"/>
      <c r="F59" s="12"/>
    </row>
    <row r="60" customFormat="false" ht="15" hidden="false" customHeight="false" outlineLevel="0" collapsed="false">
      <c r="A60" s="8" t="s">
        <v>190</v>
      </c>
      <c r="B60" s="8" t="str">
        <f aca="false">IF('Annex A'!D60="","",'Annex A'!D60)</f>
        <v/>
      </c>
      <c r="C60" s="12"/>
      <c r="D60" s="12"/>
      <c r="E60" s="12"/>
      <c r="F60" s="12"/>
    </row>
    <row r="61" customFormat="false" ht="15" hidden="false" customHeight="false" outlineLevel="0" collapsed="false">
      <c r="A61" s="8" t="s">
        <v>191</v>
      </c>
      <c r="B61" s="8" t="str">
        <f aca="false">IF('Annex A'!D61="","",'Annex A'!D61)</f>
        <v/>
      </c>
      <c r="C61" s="12"/>
      <c r="D61" s="12"/>
      <c r="E61" s="12"/>
      <c r="F61" s="12"/>
    </row>
    <row r="62" customFormat="false" ht="15" hidden="false" customHeight="false" outlineLevel="0" collapsed="false">
      <c r="A62" s="8" t="s">
        <v>193</v>
      </c>
      <c r="B62" s="8" t="str">
        <f aca="false">IF('Annex A'!D62="","",'Annex A'!D62)</f>
        <v/>
      </c>
      <c r="C62" s="12"/>
      <c r="D62" s="12"/>
      <c r="E62" s="12"/>
      <c r="F62" s="12"/>
    </row>
    <row r="63" customFormat="false" ht="15" hidden="false" customHeight="false" outlineLevel="0" collapsed="false">
      <c r="A63" s="8" t="s">
        <v>194</v>
      </c>
      <c r="B63" s="8" t="str">
        <f aca="false">IF('Annex A'!D63="","",'Annex A'!D63)</f>
        <v/>
      </c>
      <c r="C63" s="12"/>
      <c r="D63" s="12"/>
      <c r="E63" s="12"/>
      <c r="F63" s="12"/>
    </row>
    <row r="64" customFormat="false" ht="15" hidden="false" customHeight="false" outlineLevel="0" collapsed="false">
      <c r="A64" s="8" t="s">
        <v>195</v>
      </c>
      <c r="B64" s="8" t="str">
        <f aca="false">IF('Annex A'!D64="","",'Annex A'!D64)</f>
        <v/>
      </c>
      <c r="C64" s="12"/>
      <c r="D64" s="12"/>
      <c r="E64" s="12"/>
      <c r="F64" s="12"/>
    </row>
    <row r="65" customFormat="false" ht="15" hidden="false" customHeight="false" outlineLevel="0" collapsed="false">
      <c r="A65" s="8" t="s">
        <v>196</v>
      </c>
      <c r="B65" s="8" t="str">
        <f aca="false">IF('Annex A'!D65="","",'Annex A'!D65)</f>
        <v/>
      </c>
      <c r="C65" s="12"/>
      <c r="D65" s="12"/>
      <c r="E65" s="12"/>
      <c r="F65" s="12"/>
    </row>
    <row r="66" customFormat="false" ht="15" hidden="false" customHeight="false" outlineLevel="0" collapsed="false">
      <c r="A66" s="8" t="s">
        <v>197</v>
      </c>
      <c r="B66" s="8" t="str">
        <f aca="false">IF('Annex A'!D66="","",'Annex A'!D66)</f>
        <v/>
      </c>
      <c r="C66" s="12"/>
      <c r="D66" s="12"/>
      <c r="E66" s="12"/>
      <c r="F66" s="12"/>
    </row>
    <row r="67" customFormat="false" ht="15" hidden="false" customHeight="false" outlineLevel="0" collapsed="false">
      <c r="A67" s="8" t="s">
        <v>198</v>
      </c>
      <c r="B67" s="8" t="str">
        <f aca="false">IF('Annex A'!D67="","",'Annex A'!D67)</f>
        <v/>
      </c>
      <c r="C67" s="12"/>
      <c r="D67" s="12"/>
      <c r="E67" s="12"/>
      <c r="F67" s="12"/>
    </row>
    <row r="68" customFormat="false" ht="15" hidden="false" customHeight="false" outlineLevel="0" collapsed="false">
      <c r="A68" s="8" t="s">
        <v>199</v>
      </c>
      <c r="B68" s="8" t="str">
        <f aca="false">IF('Annex A'!D68="","",'Annex A'!D68)</f>
        <v/>
      </c>
      <c r="C68" s="12"/>
      <c r="D68" s="12"/>
      <c r="E68" s="12"/>
      <c r="F68" s="12"/>
    </row>
    <row r="69" customFormat="false" ht="15" hidden="false" customHeight="false" outlineLevel="0" collapsed="false">
      <c r="A69" s="8" t="s">
        <v>200</v>
      </c>
      <c r="B69" s="8" t="str">
        <f aca="false">IF('Annex A'!D69="","",'Annex A'!D69)</f>
        <v/>
      </c>
      <c r="C69" s="12"/>
      <c r="D69" s="12"/>
      <c r="E69" s="12"/>
      <c r="F69" s="12"/>
    </row>
    <row r="70" customFormat="false" ht="15" hidden="false" customHeight="false" outlineLevel="0" collapsed="false">
      <c r="A70" s="8" t="s">
        <v>201</v>
      </c>
      <c r="B70" s="8" t="str">
        <f aca="false">IF('Annex A'!D70="","",'Annex A'!D70)</f>
        <v/>
      </c>
      <c r="C70" s="12"/>
      <c r="D70" s="12"/>
      <c r="E70" s="12"/>
      <c r="F70" s="12"/>
    </row>
    <row r="71" customFormat="false" ht="15" hidden="false" customHeight="false" outlineLevel="0" collapsed="false">
      <c r="A71" s="8" t="s">
        <v>202</v>
      </c>
      <c r="B71" s="8" t="str">
        <f aca="false">IF('Annex A'!D71="","",'Annex A'!D71)</f>
        <v/>
      </c>
      <c r="C71" s="12"/>
      <c r="D71" s="12"/>
      <c r="E71" s="12"/>
      <c r="F71" s="12"/>
    </row>
    <row r="72" customFormat="false" ht="15" hidden="false" customHeight="false" outlineLevel="0" collapsed="false">
      <c r="A72" s="8" t="s">
        <v>203</v>
      </c>
      <c r="B72" s="8" t="str">
        <f aca="false">IF('Annex A'!D72="","",'Annex A'!D72)</f>
        <v/>
      </c>
      <c r="C72" s="12"/>
      <c r="D72" s="12"/>
      <c r="E72" s="12"/>
      <c r="F72" s="12"/>
    </row>
    <row r="73" customFormat="false" ht="15" hidden="false" customHeight="false" outlineLevel="0" collapsed="false">
      <c r="A73" s="8" t="s">
        <v>204</v>
      </c>
      <c r="B73" s="8" t="str">
        <f aca="false">IF('Annex A'!D73="","",'Annex A'!D73)</f>
        <v/>
      </c>
      <c r="C73" s="12"/>
      <c r="D73" s="12"/>
      <c r="E73" s="12"/>
      <c r="F73" s="12"/>
    </row>
    <row r="74" customFormat="false" ht="15" hidden="false" customHeight="false" outlineLevel="0" collapsed="false">
      <c r="A74" s="8" t="s">
        <v>205</v>
      </c>
      <c r="B74" s="8" t="str">
        <f aca="false">IF('Annex A'!D74="","",'Annex A'!D74)</f>
        <v/>
      </c>
      <c r="C74" s="12"/>
      <c r="D74" s="12"/>
      <c r="E74" s="12"/>
      <c r="F74" s="12"/>
    </row>
    <row r="75" customFormat="false" ht="15" hidden="false" customHeight="false" outlineLevel="0" collapsed="false">
      <c r="A75" s="8" t="s">
        <v>206</v>
      </c>
      <c r="B75" s="8" t="str">
        <f aca="false">IF('Annex A'!D75="","",'Annex A'!D75)</f>
        <v/>
      </c>
      <c r="C75" s="12"/>
      <c r="D75" s="12"/>
      <c r="E75" s="12"/>
      <c r="F75" s="12"/>
    </row>
    <row r="76" customFormat="false" ht="15" hidden="false" customHeight="false" outlineLevel="0" collapsed="false">
      <c r="A76" s="8" t="s">
        <v>207</v>
      </c>
      <c r="B76" s="8" t="str">
        <f aca="false">IF('Annex A'!D76="","",'Annex A'!D76)</f>
        <v/>
      </c>
      <c r="C76" s="12"/>
      <c r="D76" s="12"/>
      <c r="E76" s="12"/>
      <c r="F76" s="12"/>
    </row>
    <row r="77" customFormat="false" ht="15" hidden="false" customHeight="false" outlineLevel="0" collapsed="false">
      <c r="A77" s="8" t="s">
        <v>208</v>
      </c>
      <c r="B77" s="8" t="str">
        <f aca="false">IF('Annex A'!D77="","",'Annex A'!D77)</f>
        <v/>
      </c>
      <c r="C77" s="12"/>
      <c r="D77" s="12"/>
      <c r="E77" s="12"/>
      <c r="F77" s="12"/>
    </row>
    <row r="78" customFormat="false" ht="15" hidden="false" customHeight="false" outlineLevel="0" collapsed="false">
      <c r="A78" s="8" t="s">
        <v>209</v>
      </c>
      <c r="B78" s="8" t="str">
        <f aca="false">IF('Annex A'!D78="","",'Annex A'!D78)</f>
        <v/>
      </c>
      <c r="C78" s="12"/>
      <c r="D78" s="12"/>
      <c r="E78" s="12"/>
      <c r="F78" s="12"/>
    </row>
    <row r="79" customFormat="false" ht="15" hidden="false" customHeight="false" outlineLevel="0" collapsed="false">
      <c r="A79" s="8" t="s">
        <v>210</v>
      </c>
      <c r="B79" s="8" t="str">
        <f aca="false">IF('Annex A'!D79="","",'Annex A'!D79)</f>
        <v/>
      </c>
      <c r="C79" s="12"/>
      <c r="D79" s="12"/>
      <c r="E79" s="12"/>
      <c r="F79" s="12"/>
    </row>
    <row r="80" customFormat="false" ht="15" hidden="false" customHeight="false" outlineLevel="0" collapsed="false">
      <c r="A80" s="8" t="s">
        <v>211</v>
      </c>
      <c r="B80" s="8" t="str">
        <f aca="false">IF('Annex A'!D80="","",'Annex A'!D80)</f>
        <v/>
      </c>
      <c r="C80" s="12"/>
      <c r="D80" s="12"/>
      <c r="E80" s="12"/>
      <c r="F80" s="12"/>
    </row>
    <row r="81" customFormat="false" ht="15" hidden="false" customHeight="false" outlineLevel="0" collapsed="false">
      <c r="A81" s="8" t="s">
        <v>212</v>
      </c>
      <c r="B81" s="8" t="str">
        <f aca="false">IF('Annex A'!D81="","",'Annex A'!D81)</f>
        <v/>
      </c>
      <c r="C81" s="12"/>
      <c r="D81" s="12"/>
      <c r="E81" s="12"/>
      <c r="F81" s="12"/>
    </row>
    <row r="82" customFormat="false" ht="15" hidden="false" customHeight="false" outlineLevel="0" collapsed="false">
      <c r="A82" s="8" t="s">
        <v>213</v>
      </c>
      <c r="B82" s="8" t="str">
        <f aca="false">IF('Annex A'!D82="","",'Annex A'!D82)</f>
        <v/>
      </c>
      <c r="C82" s="12"/>
      <c r="D82" s="12"/>
      <c r="E82" s="12"/>
      <c r="F82" s="12"/>
    </row>
    <row r="83" customFormat="false" ht="15" hidden="false" customHeight="false" outlineLevel="0" collapsed="false">
      <c r="A83" s="8" t="s">
        <v>214</v>
      </c>
      <c r="B83" s="8" t="str">
        <f aca="false">IF('Annex A'!D83="","",'Annex A'!D83)</f>
        <v/>
      </c>
      <c r="C83" s="12"/>
      <c r="D83" s="12"/>
      <c r="E83" s="12"/>
      <c r="F83" s="12"/>
    </row>
    <row r="84" customFormat="false" ht="15" hidden="false" customHeight="false" outlineLevel="0" collapsed="false">
      <c r="A84" s="8" t="s">
        <v>215</v>
      </c>
      <c r="B84" s="8" t="str">
        <f aca="false">IF('Annex A'!D84="","",'Annex A'!D84)</f>
        <v/>
      </c>
      <c r="C84" s="12"/>
      <c r="D84" s="12"/>
      <c r="E84" s="12"/>
      <c r="F84" s="12"/>
    </row>
    <row r="85" customFormat="false" ht="15" hidden="false" customHeight="false" outlineLevel="0" collapsed="false">
      <c r="A85" s="8" t="s">
        <v>216</v>
      </c>
      <c r="B85" s="8" t="str">
        <f aca="false">IF('Annex A'!D85="","",'Annex A'!D85)</f>
        <v/>
      </c>
      <c r="C85" s="12"/>
      <c r="D85" s="12"/>
      <c r="E85" s="12"/>
      <c r="F85" s="12"/>
    </row>
    <row r="86" customFormat="false" ht="15" hidden="false" customHeight="false" outlineLevel="0" collapsed="false">
      <c r="A86" s="8" t="s">
        <v>217</v>
      </c>
      <c r="B86" s="8" t="str">
        <f aca="false">IF('Annex A'!D86="","",'Annex A'!D86)</f>
        <v/>
      </c>
      <c r="C86" s="12"/>
      <c r="D86" s="12"/>
      <c r="E86" s="12"/>
      <c r="F86" s="12"/>
    </row>
    <row r="87" customFormat="false" ht="15" hidden="false" customHeight="false" outlineLevel="0" collapsed="false">
      <c r="A87" s="8" t="s">
        <v>218</v>
      </c>
      <c r="B87" s="8" t="str">
        <f aca="false">IF('Annex A'!D87="","",'Annex A'!D87)</f>
        <v/>
      </c>
      <c r="C87" s="12"/>
      <c r="D87" s="12"/>
      <c r="E87" s="12"/>
      <c r="F87" s="12"/>
    </row>
    <row r="88" customFormat="false" ht="15" hidden="false" customHeight="false" outlineLevel="0" collapsed="false">
      <c r="A88" s="8" t="s">
        <v>219</v>
      </c>
      <c r="B88" s="8" t="str">
        <f aca="false">IF('Annex A'!D88="","",'Annex A'!D88)</f>
        <v/>
      </c>
      <c r="C88" s="12"/>
      <c r="D88" s="12"/>
      <c r="E88" s="12"/>
      <c r="F88" s="12"/>
    </row>
    <row r="89" customFormat="false" ht="15" hidden="false" customHeight="false" outlineLevel="0" collapsed="false">
      <c r="A89" s="8" t="s">
        <v>220</v>
      </c>
      <c r="B89" s="8" t="str">
        <f aca="false">IF('Annex A'!D89="","",'Annex A'!D89)</f>
        <v/>
      </c>
      <c r="C89" s="12"/>
      <c r="D89" s="12"/>
      <c r="E89" s="12"/>
      <c r="F89" s="12"/>
    </row>
    <row r="90" customFormat="false" ht="15" hidden="false" customHeight="false" outlineLevel="0" collapsed="false">
      <c r="A90" s="8" t="s">
        <v>221</v>
      </c>
      <c r="B90" s="8" t="str">
        <f aca="false">IF('Annex A'!D90="","",'Annex A'!D90)</f>
        <v/>
      </c>
      <c r="C90" s="12"/>
      <c r="D90" s="12"/>
      <c r="E90" s="12"/>
      <c r="F90" s="12"/>
    </row>
    <row r="91" customFormat="false" ht="15" hidden="false" customHeight="false" outlineLevel="0" collapsed="false">
      <c r="A91" s="8" t="s">
        <v>222</v>
      </c>
      <c r="B91" s="8" t="str">
        <f aca="false">IF('Annex A'!D91="","",'Annex A'!D91)</f>
        <v/>
      </c>
      <c r="C91" s="12"/>
      <c r="D91" s="12"/>
      <c r="E91" s="12"/>
      <c r="F91" s="12"/>
    </row>
    <row r="92" customFormat="false" ht="15" hidden="false" customHeight="false" outlineLevel="0" collapsed="false">
      <c r="A92" s="8" t="s">
        <v>223</v>
      </c>
      <c r="B92" s="8" t="str">
        <f aca="false">IF('Annex A'!D92="","",'Annex A'!D92)</f>
        <v/>
      </c>
      <c r="C92" s="12"/>
      <c r="D92" s="12"/>
      <c r="E92" s="12"/>
      <c r="F92" s="12"/>
    </row>
    <row r="93" customFormat="false" ht="15" hidden="false" customHeight="false" outlineLevel="0" collapsed="false">
      <c r="A93" s="8" t="s">
        <v>224</v>
      </c>
      <c r="B93" s="8" t="str">
        <f aca="false">IF('Annex A'!D93="","",'Annex A'!D93)</f>
        <v/>
      </c>
      <c r="C93" s="12"/>
      <c r="D93" s="12"/>
      <c r="E93" s="12"/>
      <c r="F93" s="12"/>
    </row>
    <row r="94" customFormat="false" ht="15" hidden="false" customHeight="false" outlineLevel="0" collapsed="false">
      <c r="A94" s="8" t="s">
        <v>225</v>
      </c>
      <c r="B94" s="8" t="str">
        <f aca="false">IF('Annex A'!D94="","",'Annex A'!D94)</f>
        <v/>
      </c>
      <c r="C94" s="12"/>
      <c r="D94" s="12"/>
      <c r="E94" s="12"/>
      <c r="F94" s="12"/>
    </row>
    <row r="96" customFormat="false" ht="27.75" hidden="false" customHeight="true" outlineLevel="0" collapsed="false">
      <c r="C96" s="2" t="s">
        <v>231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12"/>
    <col collapsed="false" customWidth="true" hidden="false" outlineLevel="0" max="8" min="4" style="0" width="10"/>
  </cols>
  <sheetData>
    <row r="2" customFormat="false" ht="19.7" hidden="false" customHeight="false" outlineLevel="0" collapsed="false">
      <c r="B2" s="5" t="s">
        <v>232</v>
      </c>
    </row>
    <row r="3" customFormat="false" ht="15" hidden="false" customHeight="false" outlineLevel="0" collapsed="false">
      <c r="B3" s="6" t="s">
        <v>233</v>
      </c>
    </row>
    <row r="5" customFormat="false" ht="15" hidden="false" customHeight="false" outlineLevel="0" collapsed="false">
      <c r="B5" s="14" t="s">
        <v>234</v>
      </c>
      <c r="C5" s="14" t="s">
        <v>235</v>
      </c>
      <c r="D5" s="14" t="s">
        <v>236</v>
      </c>
      <c r="E5" s="14" t="s">
        <v>237</v>
      </c>
      <c r="F5" s="14" t="s">
        <v>238</v>
      </c>
      <c r="G5" s="14" t="s">
        <v>239</v>
      </c>
      <c r="H5" s="14" t="s">
        <v>240</v>
      </c>
    </row>
    <row r="6" customFormat="false" ht="15" hidden="false" customHeight="false" outlineLevel="0" collapsed="false">
      <c r="B6" s="15" t="s">
        <v>241</v>
      </c>
      <c r="C6" s="15" t="n">
        <f aca="false">COUNTIF(Clauses!$B$2:$B$31,"Context of the organisation")</f>
        <v>4</v>
      </c>
      <c r="D6" s="15" t="n">
        <f aca="false">COUNTIFS(Clauses!$B$2:$B$31,"Context of the organisation",Clauses!$D$2:$D$31,0)</f>
        <v>0</v>
      </c>
      <c r="E6" s="15" t="n">
        <f aca="false">COUNTIFS(Clauses!$B$2:$B$31,"Context of the organisation",Clauses!$D$2:$D$31,1)</f>
        <v>0</v>
      </c>
      <c r="F6" s="15" t="n">
        <f aca="false">COUNTIFS(Clauses!$B$2:$B$31,"Context of the organisation",Clauses!$D$2:$D$31,2)</f>
        <v>0</v>
      </c>
      <c r="G6" s="15" t="n">
        <f aca="false">COUNTIFS(Clauses!$B$2:$B$31,"Context of the organisation",Clauses!$D$2:$D$31,3)</f>
        <v>0</v>
      </c>
      <c r="H6" s="15" t="n">
        <f aca="false">COUNTIFS(Clauses!$B$2:$B$31,"Context of the organisation",Clauses!$D$2:$D$31,4)</f>
        <v>0</v>
      </c>
    </row>
    <row r="7" customFormat="false" ht="15" hidden="false" customHeight="false" outlineLevel="0" collapsed="false">
      <c r="B7" s="15" t="s">
        <v>242</v>
      </c>
      <c r="C7" s="15" t="n">
        <f aca="false">COUNTIF(Clauses!$B$2:$B$31,"Leadership")</f>
        <v>3</v>
      </c>
      <c r="D7" s="15" t="n">
        <f aca="false">COUNTIFS(Clauses!$B$2:$B$31,"Leadership",Clauses!$D$2:$D$31,0)</f>
        <v>0</v>
      </c>
      <c r="E7" s="15" t="n">
        <f aca="false">COUNTIFS(Clauses!$B$2:$B$31,"Leadership",Clauses!$D$2:$D$31,1)</f>
        <v>0</v>
      </c>
      <c r="F7" s="15" t="n">
        <f aca="false">COUNTIFS(Clauses!$B$2:$B$31,"Leadership",Clauses!$D$2:$D$31,2)</f>
        <v>0</v>
      </c>
      <c r="G7" s="15" t="n">
        <f aca="false">COUNTIFS(Clauses!$B$2:$B$31,"Leadership",Clauses!$D$2:$D$31,3)</f>
        <v>0</v>
      </c>
      <c r="H7" s="15" t="n">
        <f aca="false">COUNTIFS(Clauses!$B$2:$B$31,"Leadership",Clauses!$D$2:$D$31,4)</f>
        <v>0</v>
      </c>
    </row>
    <row r="8" customFormat="false" ht="15" hidden="false" customHeight="false" outlineLevel="0" collapsed="false">
      <c r="B8" s="15" t="s">
        <v>243</v>
      </c>
      <c r="C8" s="15" t="n">
        <f aca="false">COUNTIF(Clauses!$B$2:$B$31,"Planning")</f>
        <v>6</v>
      </c>
      <c r="D8" s="15" t="n">
        <f aca="false">COUNTIFS(Clauses!$B$2:$B$31,"Planning",Clauses!$D$2:$D$31,0)</f>
        <v>0</v>
      </c>
      <c r="E8" s="15" t="n">
        <f aca="false">COUNTIFS(Clauses!$B$2:$B$31,"Planning",Clauses!$D$2:$D$31,1)</f>
        <v>0</v>
      </c>
      <c r="F8" s="15" t="n">
        <f aca="false">COUNTIFS(Clauses!$B$2:$B$31,"Planning",Clauses!$D$2:$D$31,2)</f>
        <v>0</v>
      </c>
      <c r="G8" s="15" t="n">
        <f aca="false">COUNTIFS(Clauses!$B$2:$B$31,"Planning",Clauses!$D$2:$D$31,3)</f>
        <v>0</v>
      </c>
      <c r="H8" s="15" t="n">
        <f aca="false">COUNTIFS(Clauses!$B$2:$B$31,"Planning",Clauses!$D$2:$D$31,4)</f>
        <v>0</v>
      </c>
    </row>
    <row r="9" customFormat="false" ht="15" hidden="false" customHeight="false" outlineLevel="0" collapsed="false">
      <c r="B9" s="15" t="s">
        <v>244</v>
      </c>
      <c r="C9" s="15" t="n">
        <f aca="false">COUNTIF(Clauses!$B$2:$B$31,"Support")</f>
        <v>5</v>
      </c>
      <c r="D9" s="15" t="n">
        <f aca="false">COUNTIFS(Clauses!$B$2:$B$31,"Support",Clauses!$D$2:$D$31,0)</f>
        <v>0</v>
      </c>
      <c r="E9" s="15" t="n">
        <f aca="false">COUNTIFS(Clauses!$B$2:$B$31,"Support",Clauses!$D$2:$D$31,1)</f>
        <v>0</v>
      </c>
      <c r="F9" s="15" t="n">
        <f aca="false">COUNTIFS(Clauses!$B$2:$B$31,"Support",Clauses!$D$2:$D$31,2)</f>
        <v>0</v>
      </c>
      <c r="G9" s="15" t="n">
        <f aca="false">COUNTIFS(Clauses!$B$2:$B$31,"Support",Clauses!$D$2:$D$31,3)</f>
        <v>0</v>
      </c>
      <c r="H9" s="15" t="n">
        <f aca="false">COUNTIFS(Clauses!$B$2:$B$31,"Support",Clauses!$D$2:$D$31,4)</f>
        <v>0</v>
      </c>
    </row>
    <row r="10" customFormat="false" ht="15" hidden="false" customHeight="false" outlineLevel="0" collapsed="false">
      <c r="B10" s="15" t="s">
        <v>245</v>
      </c>
      <c r="C10" s="15" t="n">
        <f aca="false">COUNTIF(Clauses!$B$2:$B$31,"Operation")</f>
        <v>4</v>
      </c>
      <c r="D10" s="15" t="n">
        <f aca="false">COUNTIFS(Clauses!$B$2:$B$31,"Operation",Clauses!$D$2:$D$31,0)</f>
        <v>0</v>
      </c>
      <c r="E10" s="15" t="n">
        <f aca="false">COUNTIFS(Clauses!$B$2:$B$31,"Operation",Clauses!$D$2:$D$31,1)</f>
        <v>0</v>
      </c>
      <c r="F10" s="15" t="n">
        <f aca="false">COUNTIFS(Clauses!$B$2:$B$31,"Operation",Clauses!$D$2:$D$31,2)</f>
        <v>0</v>
      </c>
      <c r="G10" s="15" t="n">
        <f aca="false">COUNTIFS(Clauses!$B$2:$B$31,"Operation",Clauses!$D$2:$D$31,3)</f>
        <v>0</v>
      </c>
      <c r="H10" s="15" t="n">
        <f aca="false">COUNTIFS(Clauses!$B$2:$B$31,"Operation",Clauses!$D$2:$D$31,4)</f>
        <v>0</v>
      </c>
    </row>
    <row r="11" customFormat="false" ht="15" hidden="false" customHeight="false" outlineLevel="0" collapsed="false">
      <c r="B11" s="15" t="s">
        <v>246</v>
      </c>
      <c r="C11" s="15" t="n">
        <f aca="false">COUNTIF(Clauses!$B$2:$B$31,"Performance evaluation")</f>
        <v>5</v>
      </c>
      <c r="D11" s="15" t="n">
        <f aca="false">COUNTIFS(Clauses!$B$2:$B$31,"Performance evaluation",Clauses!$D$2:$D$31,0)</f>
        <v>0</v>
      </c>
      <c r="E11" s="15" t="n">
        <f aca="false">COUNTIFS(Clauses!$B$2:$B$31,"Performance evaluation",Clauses!$D$2:$D$31,1)</f>
        <v>0</v>
      </c>
      <c r="F11" s="15" t="n">
        <f aca="false">COUNTIFS(Clauses!$B$2:$B$31,"Performance evaluation",Clauses!$D$2:$D$31,2)</f>
        <v>0</v>
      </c>
      <c r="G11" s="15" t="n">
        <f aca="false">COUNTIFS(Clauses!$B$2:$B$31,"Performance evaluation",Clauses!$D$2:$D$31,3)</f>
        <v>0</v>
      </c>
      <c r="H11" s="15" t="n">
        <f aca="false">COUNTIFS(Clauses!$B$2:$B$31,"Performance evaluation",Clauses!$D$2:$D$31,4)</f>
        <v>0</v>
      </c>
    </row>
    <row r="12" customFormat="false" ht="15" hidden="false" customHeight="false" outlineLevel="0" collapsed="false">
      <c r="B12" s="15" t="s">
        <v>247</v>
      </c>
      <c r="C12" s="15" t="n">
        <f aca="false">COUNTIF(Clauses!$B$2:$B$31,"Improvement")</f>
        <v>3</v>
      </c>
      <c r="D12" s="15" t="n">
        <f aca="false">COUNTIFS(Clauses!$B$2:$B$31,"Improvement",Clauses!$D$2:$D$31,0)</f>
        <v>0</v>
      </c>
      <c r="E12" s="15" t="n">
        <f aca="false">COUNTIFS(Clauses!$B$2:$B$31,"Improvement",Clauses!$D$2:$D$31,1)</f>
        <v>0</v>
      </c>
      <c r="F12" s="15" t="n">
        <f aca="false">COUNTIFS(Clauses!$B$2:$B$31,"Improvement",Clauses!$D$2:$D$31,2)</f>
        <v>0</v>
      </c>
      <c r="G12" s="15" t="n">
        <f aca="false">COUNTIFS(Clauses!$B$2:$B$31,"Improvement",Clauses!$D$2:$D$31,3)</f>
        <v>0</v>
      </c>
      <c r="H12" s="15" t="n">
        <f aca="false">COUNTIFS(Clauses!$B$2:$B$31,"Improvement",Clauses!$D$2:$D$31,4)</f>
        <v>0</v>
      </c>
    </row>
    <row r="13" customFormat="false" ht="15" hidden="false" customHeight="false" outlineLevel="0" collapsed="false">
      <c r="B13" s="15" t="s">
        <v>248</v>
      </c>
      <c r="C13" s="15" t="n">
        <f aca="false">COUNTIF('Annex A'!$B$2:$B$94,"Organisational controls")</f>
        <v>37</v>
      </c>
      <c r="D13" s="15" t="n">
        <f aca="false">COUNTIFS('Annex A'!$B$2:$B$94,"Organisational controls",'Annex A'!$E$2:$E$94,0)</f>
        <v>0</v>
      </c>
      <c r="E13" s="15" t="n">
        <f aca="false">COUNTIFS('Annex A'!$B$2:$B$94,"Organisational controls",'Annex A'!$E$2:$E$94,1)</f>
        <v>0</v>
      </c>
      <c r="F13" s="15" t="n">
        <f aca="false">COUNTIFS('Annex A'!$B$2:$B$94,"Organisational controls",'Annex A'!$E$2:$E$94,2)</f>
        <v>0</v>
      </c>
      <c r="G13" s="15" t="n">
        <f aca="false">COUNTIFS('Annex A'!$B$2:$B$94,"Organisational controls",'Annex A'!$E$2:$E$94,3)</f>
        <v>0</v>
      </c>
      <c r="H13" s="15" t="n">
        <f aca="false">COUNTIFS('Annex A'!$B$2:$B$94,"Organisational controls",'Annex A'!$E$2:$E$94,4)</f>
        <v>0</v>
      </c>
    </row>
    <row r="14" customFormat="false" ht="15" hidden="false" customHeight="false" outlineLevel="0" collapsed="false">
      <c r="B14" s="15" t="s">
        <v>249</v>
      </c>
      <c r="C14" s="15" t="n">
        <f aca="false">COUNTIF('Annex A'!$B$2:$B$94,"People controls")</f>
        <v>8</v>
      </c>
      <c r="D14" s="15" t="n">
        <f aca="false">COUNTIFS('Annex A'!$B$2:$B$94,"People controls",'Annex A'!$E$2:$E$94,0)</f>
        <v>0</v>
      </c>
      <c r="E14" s="15" t="n">
        <f aca="false">COUNTIFS('Annex A'!$B$2:$B$94,"People controls",'Annex A'!$E$2:$E$94,1)</f>
        <v>0</v>
      </c>
      <c r="F14" s="15" t="n">
        <f aca="false">COUNTIFS('Annex A'!$B$2:$B$94,"People controls",'Annex A'!$E$2:$E$94,2)</f>
        <v>0</v>
      </c>
      <c r="G14" s="15" t="n">
        <f aca="false">COUNTIFS('Annex A'!$B$2:$B$94,"People controls",'Annex A'!$E$2:$E$94,3)</f>
        <v>0</v>
      </c>
      <c r="H14" s="15" t="n">
        <f aca="false">COUNTIFS('Annex A'!$B$2:$B$94,"People controls",'Annex A'!$E$2:$E$94,4)</f>
        <v>0</v>
      </c>
    </row>
    <row r="15" customFormat="false" ht="15" hidden="false" customHeight="false" outlineLevel="0" collapsed="false">
      <c r="B15" s="15" t="s">
        <v>250</v>
      </c>
      <c r="C15" s="15" t="n">
        <f aca="false">COUNTIF('Annex A'!$B$2:$B$94,"Physical controls")</f>
        <v>14</v>
      </c>
      <c r="D15" s="15" t="n">
        <f aca="false">COUNTIFS('Annex A'!$B$2:$B$94,"Physical controls",'Annex A'!$E$2:$E$94,0)</f>
        <v>0</v>
      </c>
      <c r="E15" s="15" t="n">
        <f aca="false">COUNTIFS('Annex A'!$B$2:$B$94,"Physical controls",'Annex A'!$E$2:$E$94,1)</f>
        <v>0</v>
      </c>
      <c r="F15" s="15" t="n">
        <f aca="false">COUNTIFS('Annex A'!$B$2:$B$94,"Physical controls",'Annex A'!$E$2:$E$94,2)</f>
        <v>0</v>
      </c>
      <c r="G15" s="15" t="n">
        <f aca="false">COUNTIFS('Annex A'!$B$2:$B$94,"Physical controls",'Annex A'!$E$2:$E$94,3)</f>
        <v>0</v>
      </c>
      <c r="H15" s="15" t="n">
        <f aca="false">COUNTIFS('Annex A'!$B$2:$B$94,"Physical controls",'Annex A'!$E$2:$E$94,4)</f>
        <v>0</v>
      </c>
    </row>
    <row r="16" customFormat="false" ht="15" hidden="false" customHeight="false" outlineLevel="0" collapsed="false">
      <c r="B16" s="15" t="s">
        <v>251</v>
      </c>
      <c r="C16" s="15" t="n">
        <f aca="false">COUNTIF('Annex A'!$B$2:$B$94,"Technological controls")</f>
        <v>34</v>
      </c>
      <c r="D16" s="15" t="n">
        <f aca="false">COUNTIFS('Annex A'!$B$2:$B$94,"Technological controls",'Annex A'!$E$2:$E$94,0)</f>
        <v>0</v>
      </c>
      <c r="E16" s="15" t="n">
        <f aca="false">COUNTIFS('Annex A'!$B$2:$B$94,"Technological controls",'Annex A'!$E$2:$E$94,1)</f>
        <v>0</v>
      </c>
      <c r="F16" s="15" t="n">
        <f aca="false">COUNTIFS('Annex A'!$B$2:$B$94,"Technological controls",'Annex A'!$E$2:$E$94,2)</f>
        <v>0</v>
      </c>
      <c r="G16" s="15" t="n">
        <f aca="false">COUNTIFS('Annex A'!$B$2:$B$94,"Technological controls",'Annex A'!$E$2:$E$94,3)</f>
        <v>0</v>
      </c>
      <c r="H16" s="15" t="n">
        <f aca="false">COUNTIFS('Annex A'!$B$2:$B$94,"Technological controls",'Annex A'!$E$2:$E$94,4)</f>
        <v>0</v>
      </c>
    </row>
    <row r="17" customFormat="false" ht="15" hidden="false" customHeight="false" outlineLevel="0" collapsed="false">
      <c r="B17" s="16" t="s">
        <v>252</v>
      </c>
      <c r="C17" s="17" t="n">
        <f aca="false">SUM(C6:C16)</f>
        <v>123</v>
      </c>
      <c r="D17" s="17" t="n">
        <f aca="false">SUM(D6:D16)</f>
        <v>0</v>
      </c>
      <c r="E17" s="17" t="n">
        <f aca="false">SUM(E6:E16)</f>
        <v>0</v>
      </c>
      <c r="F17" s="17" t="n">
        <f aca="false">SUM(F6:F16)</f>
        <v>0</v>
      </c>
      <c r="G17" s="17" t="n">
        <f aca="false">SUM(G6:G16)</f>
        <v>0</v>
      </c>
      <c r="H17" s="17" t="n">
        <f aca="false">SUM(H6:H16)</f>
        <v>0</v>
      </c>
    </row>
    <row r="19" customFormat="false" ht="15" hidden="false" customHeight="false" outlineLevel="0" collapsed="false">
      <c r="B19" s="18" t="s">
        <v>253</v>
      </c>
      <c r="C19" s="19" t="n">
        <f aca="false">SUM(D17:H17)</f>
        <v>0</v>
      </c>
    </row>
    <row r="20" customFormat="false" ht="15" hidden="false" customHeight="false" outlineLevel="0" collapsed="false">
      <c r="B20" s="18" t="s">
        <v>254</v>
      </c>
      <c r="C20" s="20" t="n">
        <f aca="false">IF(C17=0,0,SUM(D17:H17)/C17)</f>
        <v>0</v>
      </c>
    </row>
    <row r="21" customFormat="false" ht="15" hidden="false" customHeight="false" outlineLevel="0" collapsed="false">
      <c r="B21" s="18" t="s">
        <v>255</v>
      </c>
      <c r="C21" s="20" t="n">
        <f aca="false">IF(SUM(D17:H17)=0,0,(G17+H17)/SUM(D17:H17))</f>
        <v>0</v>
      </c>
    </row>
    <row r="23" customFormat="false" ht="15" hidden="false" customHeight="false" outlineLevel="0" collapsed="false">
      <c r="B23" s="6" t="s">
        <v>256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2026-07-27T09:15:02Z</dcterms:created>
  <dc:creator>openpyxl</dc:creator>
  <dc:description/>
  <dc:language>en-US</dc:language>
  <cp:lastModifiedBy/>
  <dcterms:modified xsi:type="dcterms:W3CDTF">2026-07-27T09:15:02Z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